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27" documentId="13_ncr:1_{F6CB121F-512D-4AA6-A0C1-0FB36C537598}" xr6:coauthVersionLast="47" xr6:coauthVersionMax="47" xr10:uidLastSave="{A74E4C63-50B7-4E6E-B84A-16DF6F42BC1E}"/>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G2" i="1"/>
  <c r="I2" i="1"/>
  <c r="B2" i="5"/>
  <c r="I2" i="5"/>
  <c r="J2" i="5"/>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<sst xmlns="http://schemas.openxmlformats.org/spreadsheetml/2006/main" count="180289" uniqueCount="39129">
  <si>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</si>
  <si>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</si>
  <si>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</si>
  <si>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</si>
  <si>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</si>
  <si>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</si>
  <si>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</si>
  <si>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</si>
  <si>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</si>
  <si>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</si>
  <si>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</si>
  <si>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</si>
  <si>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</si>
  <si>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</si>
  <si>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</si>
  <si>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</si>
  <si>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</si>
  <si>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</si>
  <si>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</si>
  <si>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</si>
  <si>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</si>
  <si>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</si>
  <si>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</si>
  <si>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</si>
  <si>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</si>
  <si>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</si>
  <si>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</si>
  <si>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</si>
  <si>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</si>
  <si>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</si>
  <si>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</si>
  <si>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</si>
  <si>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</si>
  <si>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</si>
  <si>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</si>
  <si>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</si>
  <si>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</si>
  <si>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</si>
  <si>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</si>
  <si>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</si>
  <si>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</si>
  <si>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</si>
  <si>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</si>
  <si>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</si>
  <si>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</si>
  <si>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</si>
  <si>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</si>
  <si>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</si>
  <si>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</si>
  <si>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</si>
  <si>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</si>
  <si>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</si>
  <si>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</si>
  <si>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</si>
  <si>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</si>
  <si>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</si>
  <si>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</si>
  <si>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</si>
  <si>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</si>
  <si>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</si>
  <si>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</si>
  <si>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</si>
  <si>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</si>
  <si>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</si>
  <si>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</si>
  <si>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</si>
  <si>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</si>
  <si>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</si>
  <si>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</si>
  <si>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</si>
  <si>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</si>
  <si>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</si>
  <si>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</si>
  <si>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</si>
  <si>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</si>
  <si>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</si>
  <si>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</si>
  <si>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</si>
  <si>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</si>
  <si>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</si>
  <si>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</si>
  <si>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</si>
  <si>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</si>
  <si>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</si>
  <si>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</si>
  <si>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</si>
  <si>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</si>
  <si>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</si>
  <si>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</si>
  <si>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</si>
  <si>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</si>
  <si>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</si>
  <si>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</si>
  <si>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</si>
  <si>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</si>
  <si>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</si>
  <si>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</si>
  <si>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</si>
  <si>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</si>
  <si>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</si>
  <si>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</si>
  <si>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</si>
  <si>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</si>
  <si>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</si>
  <si>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</si>
  <si>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</si>
  <si>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</si>
  <si>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</si>
  <si>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</si>
  <si>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</si>
  <si>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</si>
  <si>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</si>
  <si>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</si>
  <si>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</si>
  <si>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</si>
  <si>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</si>
  <si>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</si>
  <si>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</si>
  <si>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</si>
  <si>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</si>
  <si>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</si>
  <si>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</si>
  <si>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</si>
  <si>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</si>
  <si>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</si>
  <si>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</si>
  <si>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</si>
  <si>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</si>
  <si>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</si>
  <si>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</si>
  <si>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</si>
  <si>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</si>
  <si>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</si>
  <si>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</si>
  <si>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</si>
  <si>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</si>
  <si>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</si>
  <si>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</si>
  <si>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</si>
  <si>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</si>
  <si>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</si>
  <si>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</si>
  <si>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</si>
  <si>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</si>
  <si>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</si>
  <si>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</si>
  <si>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</si>
  <si>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</si>
  <si>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</si>
  <si>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</si>
  <si>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</si>
  <si>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</si>
  <si>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</si>
  <si>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</si>
  <si>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</si>
  <si>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</si>
  <si>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</si>
  <si>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</si>
  <si>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</si>
  <si>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</si>
  <si>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</si>
  <si>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</si>
  <si>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</si>
  <si>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</si>
  <si>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</si>
  <si>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</si>
  <si>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</si>
  <si>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</si>
  <si>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</si>
  <si>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</si>
  <si>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</si>
  <si>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</si>
  <si>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</si>
  <si>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</si>
  <si>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</si>
  <si>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</si>
  <si>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</si>
  <si>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</si>
  <si>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</si>
  <si>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</si>
  <si>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</si>
  <si>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</si>
  <si>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</si>
  <si>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</si>
  <si>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</si>
  <si>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</si>
  <si>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</si>
  <si>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</si>
  <si>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</si>
  <si>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</si>
  <si>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</si>
  <si>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</si>
  <si>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</si>
  <si>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</si>
  <si>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</si>
  <si>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</si>
  <si>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</si>
  <si>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</si>
  <si>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</si>
  <si>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</si>
  <si>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</si>
  <si>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</si>
  <si>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</si>
  <si>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</si>
  <si>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</si>
  <si>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</si>
  <si>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</si>
  <si>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</si>
  <si>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</si>
  <si>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</si>
  <si>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</si>
  <si>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</si>
  <si>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</si>
  <si>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</si>
  <si>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</si>
  <si>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</si>
  <si>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</si>
  <si>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</si>
  <si>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</si>
  <si>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</si>
  <si>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</si>
  <si>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</si>
  <si>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</si>
  <si>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</si>
  <si>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</si>
  <si>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</si>
  <si>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</si>
  <si>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</si>
  <si>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</si>
  <si>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</si>
  <si>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</si>
  <si>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</si>
  <si>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</si>
  <si>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</si>
  <si>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</si>
  <si>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</si>
  <si>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</si>
  <si>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</si>
  <si>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</si>
  <si>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</si>
  <si>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</si>
  <si>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</si>
  <si>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</si>
  <si>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</si>
  <si>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</si>
  <si>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</si>
  <si>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</si>
  <si>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</si>
  <si>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</si>
  <si>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</si>
  <si>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</si>
  <si>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</si>
  <si>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</si>
  <si>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</si>
  <si>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</si>
  <si>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</si>
  <si>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</si>
  <si>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</si>
  <si>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</si>
  <si>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</si>
  <si>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</si>
  <si>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</si>
  <si>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</si>
  <si>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</si>
  <si>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</si>
  <si>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</si>
  <si>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</si>
  <si>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</si>
  <si>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</si>
  <si>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</si>
  <si>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</si>
  <si>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</si>
  <si>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</si>
  <si>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</si>
  <si>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</si>
  <si>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</si>
  <si>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</si>
  <si>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</si>
  <si>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</si>
  <si>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</si>
  <si>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</si>
  <si>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</si>
  <si>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</si>
  <si>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</si>
  <si>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</si>
  <si>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</si>
  <si>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</si>
  <si>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</si>
  <si>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</si>
  <si>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</si>
  <si>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</si>
  <si>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</si>
  <si>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</si>
  <si>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</si>
  <si>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</si>
  <si>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</si>
  <si>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</si>
  <si>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</si>
  <si>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</si>
  <si>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</si>
  <si>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</si>
  <si>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</si>
  <si>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</si>
  <si>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</si>
  <si>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</si>
  <si>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</si>
  <si>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</si>
  <si>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</si>
  <si>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</si>
  <si>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</si>
  <si>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</si>
  <si>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</si>
  <si>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</si>
  <si>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</si>
  <si>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</si>
  <si>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</si>
  <si>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</si>
  <si>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</si>
  <si>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</si>
  <si>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</si>
  <si>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</si>
  <si>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</si>
  <si>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</si>
  <si>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</si>
  <si>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</si>
  <si>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</si>
  <si>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</si>
  <si>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</si>
  <si>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</si>
  <si>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</si>
  <si>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</si>
  <si>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</si>
  <si>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</si>
  <si>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</si>
  <si>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</si>
  <si>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</si>
  <si>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</si>
  <si>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</si>
  <si>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</si>
  <si>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</si>
  <si>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</si>
  <si>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</si>
  <si>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</si>
  <si>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</si>
  <si>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</si>
  <si>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</si>
  <si>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</si>
  <si>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</si>
  <si>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</si>
  <si>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</si>
  <si>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</si>
  <si>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</si>
  <si>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</si>
  <si>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</si>
  <si>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</si>
  <si>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</si>
  <si>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</si>
  <si>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</si>
  <si>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</si>
  <si>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</si>
  <si>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</si>
  <si>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</si>
  <si>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</si>
  <si>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</si>
  <si>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</si>
  <si>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</si>
  <si>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</si>
  <si>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</si>
  <si>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</si>
  <si>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</si>
  <si>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</si>
  <si>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</si>
  <si>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</si>
  <si>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</si>
  <si>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</si>
  <si>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</si>
  <si>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</si>
  <si>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</si>
  <si>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</si>
  <si>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</si>
  <si>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</si>
  <si>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</si>
  <si>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</si>
  <si>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</si>
  <si>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</si>
  <si>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</si>
  <si>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</si>
  <si>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</si>
  <si>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</si>
  <si>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</si>
  <si>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</si>
  <si>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</si>
  <si>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</si>
  <si>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</si>
  <si>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</si>
  <si>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</si>
  <si>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</si>
  <si>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</si>
  <si>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</si>
  <si>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</si>
  <si>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</si>
  <si>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</si>
  <si>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</si>
  <si>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</si>
  <si>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</si>
  <si>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</si>
  <si>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</si>
  <si>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</si>
  <si>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</si>
  <si>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</si>
  <si>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</si>
  <si>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</si>
  <si>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</si>
  <si>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</si>
  <si>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</si>
  <si>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</si>
  <si>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</si>
  <si>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</si>
  <si>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</si>
  <si>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</si>
  <si>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</si>
  <si>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</si>
  <si>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</si>
  <si>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</si>
  <si>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</si>
  <si>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</si>
  <si>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</si>
  <si>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</si>
  <si>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</si>
  <si>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</si>
  <si>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</si>
  <si>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</si>
  <si>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</si>
  <si>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</si>
  <si>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</si>
  <si>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</si>
  <si>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</si>
  <si>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</si>
  <si>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</si>
  <si>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</si>
  <si>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</si>
  <si>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</si>
  <si>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</si>
  <si>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</si>
  <si>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</si>
  <si>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</si>
  <si>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</si>
  <si>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</si>
  <si>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</si>
  <si>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</si>
  <si>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</si>
  <si>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</si>
  <si>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</si>
  <si>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</si>
  <si>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</si>
  <si>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</si>
  <si>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</si>
  <si>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</si>
  <si>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</si>
  <si>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</si>
  <si>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</si>
  <si>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</si>
  <si>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</si>
  <si>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</si>
  <si>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</si>
  <si>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</si>
  <si>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</si>
  <si>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</si>
  <si>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</si>
  <si>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</si>
  <si>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</si>
  <si>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</si>
  <si>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</si>
  <si>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</si>
  <si>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</si>
  <si>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</si>
  <si>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</si>
  <si>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</si>
  <si>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</si>
  <si>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</si>
  <si>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</si>
  <si>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</si>
  <si>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</si>
  <si>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</si>
  <si>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</si>
  <si>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</si>
  <si>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</si>
  <si>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</si>
  <si>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</si>
  <si>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</si>
  <si>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</si>
  <si>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</si>
  <si>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</si>
  <si>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</si>
  <si>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</si>
  <si>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</si>
  <si>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</si>
  <si>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</si>
  <si>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</si>
  <si>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</si>
  <si>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</si>
  <si>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</si>
  <si>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</si>
  <si>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</si>
  <si>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</si>
  <si>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</si>
  <si>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</si>
  <si>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</si>
  <si>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</si>
  <si>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</si>
  <si>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</si>
  <si>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</si>
  <si>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</si>
  <si>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</si>
  <si>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</si>
  <si>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</si>
  <si>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</si>
  <si>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</si>
  <si>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</si>
  <si>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</si>
  <si>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</si>
  <si>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</si>
  <si>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</si>
  <si>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</si>
  <si>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</si>
  <si>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</si>
  <si>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</si>
  <si>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</si>
  <si>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</si>
  <si>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</si>
  <si>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</si>
  <si>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</si>
  <si>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</si>
  <si>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</si>
  <si>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</si>
  <si>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</si>
  <si>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</si>
  <si>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</si>
  <si>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</si>
  <si>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</si>
  <si>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</si>
  <si>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</si>
  <si>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</si>
  <si>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</si>
  <si>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</si>
  <si>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</si>
  <si>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</si>
  <si>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</si>
  <si>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</si>
  <si>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</si>
  <si>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</si>
  <si>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</si>
  <si>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</si>
  <si>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</si>
  <si>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</si>
  <si>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</si>
  <si>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</si>
  <si>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</si>
  <si>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</si>
  <si>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</si>
  <si>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</si>
  <si>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</si>
  <si>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</si>
  <si>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</si>
  <si>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</si>
  <si>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</si>
  <si>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</si>
  <si>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</si>
  <si>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</si>
  <si>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</si>
  <si>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</si>
  <si>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</si>
  <si>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</si>
  <si>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</si>
  <si>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</si>
  <si>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</si>
  <si>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</si>
  <si>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</si>
  <si>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</si>
  <si>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</si>
  <si>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</si>
  <si>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</si>
  <si>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</si>
  <si>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</si>
  <si>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</si>
  <si>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</si>
  <si>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</si>
  <si>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</si>
  <si>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</si>
  <si>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</si>
  <si>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</si>
  <si>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</si>
  <si>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</si>
  <si>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</si>
  <si>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</si>
  <si>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</si>
  <si>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</si>
  <si>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</si>
  <si>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</si>
  <si>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</si>
  <si>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</si>
  <si>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</si>
  <si>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</si>
  <si>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</si>
  <si>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</si>
  <si>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</si>
  <si>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</si>
  <si>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</si>
  <si>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</si>
  <si>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</si>
  <si>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</si>
  <si>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</si>
  <si>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</si>
  <si>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</si>
  <si>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</si>
  <si>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</si>
  <si>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</si>
  <si>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</si>
  <si>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</si>
  <si>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</si>
  <si>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</si>
  <si>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</si>
  <si>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</si>
  <si>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</si>
  <si>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</si>
  <si>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</si>
  <si>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</si>
  <si>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</si>
  <si>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</si>
  <si>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</si>
  <si>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</si>
  <si>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</si>
  <si>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</si>
  <si>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</si>
  <si>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</si>
  <si>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</si>
  <si>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</si>
  <si>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</si>
  <si>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</si>
  <si>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</si>
  <si>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</si>
  <si>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</si>
  <si>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</si>
  <si>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</si>
  <si>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</si>
  <si>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</si>
  <si>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</si>
  <si>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</si>
  <si>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</si>
  <si>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</si>
  <si>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</si>
  <si>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</si>
  <si>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</si>
  <si>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</si>
  <si>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</si>
  <si>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</si>
  <si>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</si>
  <si>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</si>
  <si>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</si>
  <si>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</si>
  <si>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</si>
  <si>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</si>
  <si>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</si>
  <si>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</si>
  <si>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</si>
  <si>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</si>
  <si>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</si>
  <si>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</si>
  <si>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</si>
  <si>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</si>
  <si>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</si>
  <si>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</si>
  <si>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</si>
  <si>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</si>
  <si>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</si>
  <si>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</si>
  <si>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</si>
  <si>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</si>
  <si>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</si>
  <si>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</si>
  <si>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</si>
  <si>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</si>
  <si>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</si>
  <si>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</si>
  <si>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</si>
  <si>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</si>
  <si>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</si>
  <si>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</si>
  <si>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</si>
  <si>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</si>
  <si>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</si>
  <si>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</si>
  <si>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</si>
  <si>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</si>
  <si>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</si>
  <si>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</si>
  <si>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</si>
  <si>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</si>
  <si>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</si>
  <si>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</si>
  <si>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</si>
  <si>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</si>
  <si>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</si>
  <si>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</si>
  <si>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</si>
  <si>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</si>
  <si>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</si>
  <si>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</si>
  <si>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</si>
  <si>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</si>
  <si>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</si>
  <si>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</si>
  <si>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</si>
  <si>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</si>
  <si>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</si>
  <si>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</si>
  <si>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</si>
  <si>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</si>
  <si>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</si>
  <si>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</si>
  <si>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</si>
  <si>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</si>
  <si>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</si>
  <si>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</si>
  <si>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</si>
  <si>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</si>
  <si>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</si>
  <si>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</si>
  <si>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</si>
  <si>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</si>
  <si>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</si>
  <si>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</si>
  <si>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</si>
  <si>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</si>
  <si>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</si>
  <si>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</si>
  <si>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</si>
  <si>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</si>
  <si>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</si>
  <si>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</si>
  <si>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</si>
  <si>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</si>
  <si>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</si>
  <si>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</si>
  <si>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</si>
  <si>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</si>
  <si>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</si>
  <si>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</si>
  <si>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</si>
  <si>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</si>
  <si>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</si>
  <si>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</si>
  <si>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</si>
  <si>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</si>
  <si>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</si>
  <si>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</si>
  <si>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</si>
  <si>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</si>
  <si>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</si>
  <si>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</si>
  <si>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</si>
  <si>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</si>
  <si>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</si>
  <si>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</si>
  <si>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</si>
  <si>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</si>
  <si>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</si>
  <si>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</si>
  <si>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</si>
  <si>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</si>
  <si>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</si>
  <si>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</si>
  <si>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</si>
  <si>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</si>
  <si>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</si>
  <si>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</si>
  <si>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</si>
  <si>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</si>
  <si>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</si>
  <si>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</si>
  <si>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</si>
  <si>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</si>
  <si>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</si>
  <si>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</si>
  <si>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</si>
  <si>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</si>
  <si>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</si>
  <si>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</si>
  <si>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</si>
  <si>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</si>
  <si>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</si>
  <si>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</si>
  <si>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</si>
  <si>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</si>
  <si>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</si>
  <si>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</si>
  <si>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</si>
  <si>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</si>
  <si>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</si>
  <si>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</si>
  <si>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</si>
  <si>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</si>
  <si>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</si>
  <si>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</si>
  <si>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</si>
  <si>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</si>
  <si>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</si>
  <si>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</si>
  <si>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</si>
  <si>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</si>
  <si>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</si>
  <si>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</si>
  <si>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</si>
  <si>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</si>
  <si>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</si>
  <si>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</si>
  <si>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</si>
  <si>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</si>
  <si>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</si>
  <si>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</si>
  <si>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</si>
  <si>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</si>
  <si>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</si>
  <si>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</si>
  <si>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</si>
  <si>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</si>
  <si>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</si>
  <si>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</si>
  <si>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</si>
  <si>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</si>
  <si>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</si>
  <si>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</si>
  <si>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</si>
  <si>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</si>
  <si>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</si>
  <si>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</si>
  <si>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</si>
  <si>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</si>
  <si>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</si>
  <si>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</si>
  <si>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</si>
  <si>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</si>
  <si>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</si>
  <si>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</si>
  <si>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</si>
  <si>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</si>
  <si>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</si>
  <si>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</si>
  <si>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</si>
  <si>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</si>
  <si>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</si>
  <si>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</si>
  <si>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</si>
  <si>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</si>
  <si>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</si>
  <si>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</si>
  <si>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</si>
  <si>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</si>
  <si>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</si>
  <si>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</si>
  <si>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</si>
  <si>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</si>
  <si>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</si>
  <si>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</si>
  <si>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</si>
  <si>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</si>
  <si>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</si>
  <si>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</si>
  <si>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</si>
  <si>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</si>
  <si>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</si>
  <si>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</si>
  <si>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</si>
  <si>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</si>
  <si>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</si>
  <si>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</si>
  <si>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</si>
  <si>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</si>
  <si>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</si>
  <si>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</si>
  <si>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</si>
  <si>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</si>
  <si>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</si>
  <si>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</si>
  <si>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</si>
  <si>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</si>
  <si>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</si>
  <si>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</si>
  <si>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</si>
  <si>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</si>
  <si>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</si>
  <si>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</si>
  <si>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</si>
  <si>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</si>
  <si>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</si>
  <si>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</si>
  <si>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</si>
  <si>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</si>
  <si>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</si>
  <si>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</si>
  <si>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</si>
  <si>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</si>
  <si>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</si>
  <si>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</si>
  <si>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</si>
  <si>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</si>
  <si>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</si>
  <si>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</si>
  <si>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</si>
  <si>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</si>
  <si>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</si>
  <si>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</si>
  <si>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</si>
  <si>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</si>
  <si>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</si>
  <si>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</si>
  <si>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</si>
  <si>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</si>
  <si>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</si>
  <si>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</si>
  <si>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</si>
  <si>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</si>
  <si>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</si>
  <si>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</si>
  <si>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</si>
  <si>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</si>
  <si>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</si>
  <si>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</si>
  <si>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</si>
  <si>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</si>
  <si>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</si>
  <si>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</si>
  <si>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</si>
  <si>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</si>
  <si>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</si>
  <si>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</si>
  <si>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</si>
  <si>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</si>
  <si>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</si>
  <si>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</si>
  <si>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</si>
  <si>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</si>
  <si>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</si>
  <si>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</si>
  <si>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</si>
  <si>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</si>
  <si>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</si>
  <si>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</si>
  <si>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</si>
  <si>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</si>
  <si>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</si>
  <si>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</si>
  <si>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</si>
  <si>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</si>
  <si>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</si>
  <si>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</si>
  <si>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</si>
  <si>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</si>
  <si>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</si>
  <si>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</si>
  <si>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</si>
  <si>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</si>
  <si>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</si>
  <si>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</si>
  <si>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</si>
  <si>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</si>
  <si>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</si>
  <si>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</si>
  <si>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</si>
  <si>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</si>
  <si>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</si>
  <si>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</si>
  <si>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</si>
  <si>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</si>
  <si>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</si>
  <si>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</si>
  <si>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</si>
  <si>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</si>
  <si>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</si>
  <si>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</si>
  <si>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</si>
  <si>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</si>
  <si>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</si>
  <si>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</si>
  <si>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</si>
  <si>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</si>
  <si>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</si>
  <si>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</si>
  <si>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</si>
  <si>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</si>
  <si>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</si>
  <si>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</si>
  <si>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</si>
  <si>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</si>
  <si>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</si>
  <si>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</si>
  <si>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</si>
  <si>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</si>
  <si>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</si>
  <si>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</si>
  <si>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</si>
  <si>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</si>
  <si>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</si>
  <si>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</si>
  <si>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</si>
  <si>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</si>
  <si>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</si>
  <si>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</si>
  <si>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</si>
  <si>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</si>
  <si>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</si>
  <si>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</si>
  <si>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</si>
  <si>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</si>
  <si>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</si>
  <si>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</si>
  <si>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</si>
  <si>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</si>
  <si>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</si>
  <si>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</si>
  <si>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</si>
  <si>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</si>
  <si>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</si>
  <si>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</si>
  <si>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</si>
  <si>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</si>
  <si>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</si>
  <si>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</si>
  <si>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</si>
  <si>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</si>
  <si>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</si>
  <si>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</si>
  <si>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</si>
  <si>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</si>
  <si>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</si>
  <si>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</si>
  <si>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</si>
  <si>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</si>
  <si>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</si>
  <si>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</si>
  <si>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</si>
  <si>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</si>
  <si>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</si>
  <si>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</si>
  <si>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</si>
  <si>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</si>
  <si>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</si>
  <si>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</si>
  <si>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</si>
  <si>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</si>
  <si>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</si>
  <si>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</si>
  <si>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</si>
  <si>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</si>
  <si>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</si>
  <si>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</si>
  <si>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</si>
  <si>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</si>
  <si>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</si>
  <si>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</si>
  <si>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</si>
  <si>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</si>
  <si>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</si>
  <si>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</si>
  <si>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</si>
  <si>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</si>
  <si>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</si>
  <si>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</si>
  <si>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</si>
  <si>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</si>
  <si>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</si>
  <si>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</si>
  <si>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</si>
  <si>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</si>
  <si>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</si>
  <si>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</si>
  <si>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</si>
  <si>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</si>
  <si>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</si>
  <si>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</si>
  <si>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</si>
  <si>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</si>
  <si>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</si>
  <si>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</si>
  <si>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</si>
  <si>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</si>
  <si>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</si>
  <si>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</si>
  <si>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</si>
  <si>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</si>
  <si>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</si>
  <si>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</si>
  <si>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</si>
  <si>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</si>
  <si>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</si>
  <si>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</si>
  <si>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</si>
  <si>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</si>
  <si>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</si>
  <si>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</si>
  <si>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</si>
  <si>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</si>
  <si>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</si>
  <si>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</si>
  <si>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</si>
  <si>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</si>
  <si>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</si>
  <si>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</si>
  <si>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</si>
  <si>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</si>
  <si>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</si>
  <si>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</si>
  <si>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</si>
  <si>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</si>
  <si>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</si>
  <si>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</si>
  <si>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</si>
  <si>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</si>
  <si>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</si>
  <si>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</si>
  <si>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</si>
  <si>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</si>
  <si>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</si>
  <si>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</si>
  <si>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</si>
  <si>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</si>
  <si>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</si>
  <si>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</si>
  <si>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</si>
  <si>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</si>
  <si>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</si>
  <si>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</si>
  <si>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</si>
  <si>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</si>
  <si>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</si>
  <si>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</si>
  <si>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</si>
  <si>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</si>
  <si>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</si>
  <si>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</si>
  <si>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</si>
  <si>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</si>
  <si>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</si>
  <si>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</si>
  <si>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</si>
  <si>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</si>
  <si>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</si>
  <si>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</si>
  <si>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</si>
  <si>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</si>
  <si>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</si>
  <si>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</si>
  <si>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</si>
  <si>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</si>
  <si>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</si>
  <si>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</si>
  <si>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</si>
  <si>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</si>
  <si>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</si>
  <si>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</si>
  <si>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</si>
  <si>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</si>
  <si>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</si>
  <si>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</si>
  <si>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</si>
  <si>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</si>
  <si>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</si>
  <si>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</si>
  <si>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</si>
  <si>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</si>
  <si>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</si>
  <si>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</si>
  <si>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</si>
  <si>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</si>
  <si>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</si>
  <si>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</si>
  <si>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</si>
  <si>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</si>
  <si>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</si>
  <si>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</si>
  <si>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</si>
  <si>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</si>
  <si>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</si>
  <si>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</si>
  <si>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</si>
  <si>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</si>
  <si>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</si>
  <si>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</si>
  <si>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</si>
  <si>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</si>
  <si>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</si>
  <si>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</si>
  <si>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</si>
  <si>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</si>
  <si>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</si>
  <si>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</si>
  <si>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</si>
  <si>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</si>
  <si>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</si>
  <si>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</si>
  <si>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</si>
  <si>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</si>
  <si>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</si>
  <si>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</si>
  <si>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</si>
  <si>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</si>
  <si>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</si>
  <si>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</si>
  <si>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</si>
  <si>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</si>
  <si>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</si>
  <si>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</si>
  <si>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</si>
  <si>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</si>
  <si>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</si>
  <si>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</si>
  <si>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</si>
  <si>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</si>
  <si>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</si>
  <si>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</si>
  <si>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</si>
  <si>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</si>
  <si>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</si>
  <si>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</si>
  <si>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</si>
  <si>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</si>
  <si>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</si>
  <si>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</si>
  <si>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</si>
  <si>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</si>
  <si>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</si>
  <si>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</si>
  <si>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</si>
  <si>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</si>
  <si>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</si>
  <si>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</si>
  <si>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</si>
  <si>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</si>
  <si>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</si>
  <si>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</si>
  <si>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</si>
  <si>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</si>
  <si>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</si>
  <si>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</si>
  <si>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</si>
  <si>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</si>
  <si>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</si>
  <si>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</si>
  <si>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</si>
  <si>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</si>
  <si>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</si>
  <si>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</si>
  <si>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</si>
  <si>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</si>
  <si>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</si>
  <si>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</si>
  <si>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</si>
  <si>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</si>
  <si>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</si>
  <si>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</si>
  <si>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</si>
  <si>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</si>
  <si>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</si>
  <si>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</si>
  <si>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</si>
  <si>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</si>
  <si>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</si>
  <si>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</si>
  <si>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</si>
  <si>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</si>
  <si>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</si>
  <si>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</si>
  <si>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</si>
  <si>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</si>
  <si>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</si>
  <si>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</si>
  <si>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</si>
  <si>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</si>
  <si>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</si>
  <si>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</si>
  <si>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</si>
  <si>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</si>
  <si>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</si>
  <si>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</si>
  <si>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</si>
  <si>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</si>
  <si>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</si>
  <si>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</si>
  <si>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</si>
  <si>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</si>
  <si>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</si>
  <si>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</si>
  <si>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</si>
  <si>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</si>
  <si>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</si>
  <si>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</si>
  <si>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</si>
  <si>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</si>
  <si>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</si>
  <si>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</si>
  <si>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</si>
  <si>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</si>
  <si>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</si>
  <si>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</si>
  <si>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</si>
  <si>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</si>
  <si>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</si>
  <si>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</si>
  <si>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</si>
  <si>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</si>
  <si>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</si>
  <si>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</si>
  <si>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</si>
  <si>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</si>
  <si>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</si>
  <si>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</si>
  <si>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</si>
  <si>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</si>
  <si>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</si>
  <si>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</si>
  <si>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</si>
  <si>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</si>
  <si>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</si>
  <si>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</si>
  <si>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</si>
  <si>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</si>
  <si>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</si>
  <si>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</si>
  <si>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</si>
  <si>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</si>
  <si>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</si>
  <si>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</si>
  <si>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</si>
  <si>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</si>
  <si>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</si>
  <si>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</si>
  <si>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</si>
  <si>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</si>
  <si>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</si>
  <si>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</si>
  <si>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</si>
  <si>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</si>
  <si>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</si>
  <si>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</si>
  <si>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</si>
  <si>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</si>
  <si>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</si>
  <si>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</si>
  <si>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</si>
  <si>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</si>
  <si>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</si>
  <si>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</si>
  <si>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</si>
  <si>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</si>
  <si>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</si>
  <si>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</si>
  <si>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</si>
  <si>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</si>
  <si>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</si>
  <si>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</si>
  <si>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</si>
  <si>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</si>
  <si>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</si>
  <si>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</si>
  <si>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</si>
  <si>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</si>
  <si>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</si>
  <si>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</si>
  <si>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</si>
  <si>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</si>
  <si>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</si>
  <si>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</si>
  <si>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</si>
  <si>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</si>
  <si>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</si>
  <si>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</si>
  <si>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</si>
  <si>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</si>
  <si>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</si>
  <si>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</si>
  <si>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</si>
  <si>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</si>
  <si>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</si>
  <si>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</si>
  <si>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</si>
  <si>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</si>
  <si>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</si>
  <si>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</si>
  <si>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</si>
  <si>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</si>
  <si>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</si>
  <si>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</si>
  <si>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</si>
  <si>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</si>
  <si>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</si>
  <si>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</si>
  <si>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</si>
  <si>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</si>
  <si>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</si>
  <si>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</si>
  <si>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</si>
  <si>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</si>
  <si>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</si>
  <si>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</si>
  <si>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</si>
  <si>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</si>
  <si>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</si>
  <si>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</si>
  <si>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</si>
  <si>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</si>
  <si>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</si>
  <si>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</si>
  <si>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</si>
  <si>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</si>
  <si>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</si>
  <si>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</si>
  <si>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</si>
  <si>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</si>
  <si>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</si>
  <si>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</si>
  <si>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</si>
  <si>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</si>
  <si>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</si>
  <si>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</si>
  <si>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</si>
  <si>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</si>
  <si>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</si>
  <si>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</si>
  <si>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</si>
  <si>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</si>
  <si>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</si>
  <si>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</si>
  <si>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</si>
  <si>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</si>
  <si>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</si>
  <si>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</si>
  <si>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</si>
  <si>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</si>
  <si>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</si>
  <si>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</si>
  <si>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</si>
  <si>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</si>
  <si>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</si>
  <si>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</si>
  <si>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</si>
  <si>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</si>
  <si>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</si>
  <si>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</si>
  <si>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</si>
  <si>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</si>
  <si>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</si>
  <si>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</si>
  <si>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</si>
  <si>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</si>
  <si>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</si>
  <si>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</si>
  <si>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</si>
  <si>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</si>
  <si>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</si>
  <si>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</si>
  <si>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</si>
  <si>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</si>
  <si>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</si>
  <si>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</si>
  <si>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</si>
  <si>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</si>
  <si>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</si>
  <si>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</si>
  <si>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</si>
  <si>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</si>
  <si>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</si>
  <si>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</si>
  <si>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</si>
  <si>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</si>
  <si>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</si>
  <si>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</si>
  <si>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</si>
  <si>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</si>
  <si>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</si>
  <si>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</si>
  <si>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</si>
  <si>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</si>
  <si>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</si>
  <si>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</si>
  <si>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</si>
  <si>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</si>
  <si>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</si>
  <si>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</si>
  <si>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</si>
  <si>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</si>
  <si>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</si>
  <si>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</si>
  <si>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</si>
  <si>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</si>
  <si>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</si>
  <si>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</si>
  <si>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</si>
  <si>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</si>
  <si>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</si>
  <si>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</si>
  <si>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</si>
  <si>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</si>
  <si>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</si>
  <si>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</si>
  <si>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</si>
  <si>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</si>
  <si>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</si>
  <si>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</si>
  <si>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</si>
  <si>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</si>
  <si>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</si>
  <si>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</si>
  <si>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</si>
  <si>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</si>
  <si>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</si>
  <si>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</si>
  <si>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</si>
  <si>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</si>
  <si>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</si>
  <si>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</si>
  <si>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</si>
  <si>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</si>
  <si>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</si>
  <si>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</si>
  <si>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</si>
  <si>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</si>
  <si>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</si>
  <si>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</si>
  <si>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</si>
  <si>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</si>
  <si>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</si>
  <si>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</si>
  <si>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</si>
  <si>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</si>
  <si>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</si>
  <si>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</si>
  <si>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</si>
  <si>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</si>
  <si>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</si>
  <si>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</si>
  <si>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</si>
  <si>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</si>
  <si>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</si>
  <si>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</si>
  <si>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</si>
  <si>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</si>
  <si>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</si>
  <si>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</si>
  <si>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</si>
  <si>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</si>
  <si>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</si>
  <si>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</si>
  <si>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</si>
  <si>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</si>
  <si>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</si>
  <si>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</si>
  <si>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</si>
  <si>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</si>
  <si>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</si>
  <si>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</si>
  <si>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</si>
  <si>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</si>
  <si>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</si>
  <si>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</si>
  <si>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</si>
  <si>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</si>
  <si>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</si>
  <si>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</si>
  <si>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</si>
  <si>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</si>
  <si>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</si>
  <si>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</si>
  <si>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</si>
  <si>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</si>
  <si>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</si>
  <si>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</si>
  <si>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</si>
  <si>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</si>
  <si>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</si>
  <si>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</si>
  <si>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</si>
  <si>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</si>
  <si>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</si>
  <si>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</si>
  <si>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</si>
  <si>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</si>
  <si>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</si>
  <si>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</si>
  <si>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</si>
  <si>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</si>
  <si>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</si>
  <si>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</si>
  <si>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</si>
  <si>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</si>
  <si>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</si>
  <si>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</si>
  <si>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</si>
  <si>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</si>
  <si>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</si>
  <si>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</si>
  <si>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</si>
  <si>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</si>
  <si>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</si>
  <si>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</si>
  <si>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</si>
  <si>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</si>
  <si>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</si>
  <si>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</si>
  <si>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</si>
  <si>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</si>
  <si>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</si>
  <si>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</si>
  <si>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</si>
  <si>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</si>
  <si>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</si>
  <si>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</si>
  <si>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</si>
  <si>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</si>
  <si>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</si>
  <si>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</si>
  <si>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</si>
  <si>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</si>
  <si>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</si>
  <si>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</si>
  <si>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</si>
  <si>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</si>
  <si>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</si>
  <si>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</si>
  <si>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</si>
  <si>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</si>
  <si>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</si>
  <si>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</si>
  <si>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</si>
  <si>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</si>
  <si>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</si>
  <si>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</si>
  <si>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</si>
  <si>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</si>
  <si>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</si>
  <si>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</si>
  <si>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</si>
  <si>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</si>
  <si>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</si>
  <si>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</si>
  <si>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</si>
  <si>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</si>
  <si>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</si>
  <si>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</si>
  <si>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</si>
  <si>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</si>
  <si>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</si>
  <si>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</si>
  <si>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</si>
  <si>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</si>
  <si>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</si>
  <si>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</si>
  <si>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</si>
  <si>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</si>
  <si>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</si>
  <si>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</si>
  <si>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</si>
  <si>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</si>
  <si>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</si>
  <si>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</si>
  <si>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</si>
  <si>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</si>
  <si>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</si>
  <si>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</si>
  <si>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</si>
  <si>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</si>
  <si>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</si>
  <si>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</si>
  <si>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</si>
  <si>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</si>
  <si>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</si>
  <si>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</si>
  <si>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</si>
  <si>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</si>
  <si>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</si>
  <si>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</si>
  <si>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</si>
  <si>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</si>
  <si>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</si>
  <si>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</si>
  <si>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</si>
  <si>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</si>
  <si>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</si>
  <si>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</si>
  <si>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</si>
  <si>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</si>
  <si>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</si>
  <si>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</si>
  <si>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</si>
  <si>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</si>
  <si>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</si>
  <si>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</si>
  <si>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</si>
  <si>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</si>
  <si>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</si>
  <si>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</si>
  <si>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</si>
  <si>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</si>
  <si>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</si>
  <si>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</si>
  <si>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</si>
  <si>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</si>
  <si>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</si>
  <si>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</si>
  <si>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</si>
  <si>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</si>
  <si>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</si>
  <si>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</si>
  <si>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</si>
  <si>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</si>
  <si>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</si>
  <si>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</si>
  <si>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</si>
  <si>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</si>
  <si>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</si>
  <si>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</si>
  <si>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</si>
  <si>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</si>
  <si>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</si>
  <si>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</si>
  <si>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</si>
  <si>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</si>
  <si>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</si>
  <si>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</si>
  <si>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</si>
  <si>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</si>
  <si>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</si>
  <si>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</si>
  <si>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</si>
  <si>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</si>
  <si>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</si>
  <si>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</si>
  <si>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</si>
  <si>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</si>
  <si>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</si>
  <si>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</si>
  <si>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</si>
  <si>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</si>
  <si>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</si>
  <si>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</si>
  <si>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</si>
  <si>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</si>
  <si>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</si>
  <si>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</si>
  <si>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</si>
  <si>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</si>
  <si>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</si>
  <si>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</si>
  <si>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</si>
  <si>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</si>
  <si>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</si>
  <si>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</si>
  <si>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</si>
  <si>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</si>
  <si>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</si>
  <si>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</si>
  <si>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</si>
  <si>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</si>
  <si>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</si>
  <si>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</si>
  <si>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</si>
  <si>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</si>
  <si>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</si>
  <si>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</si>
  <si>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</si>
  <si>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</si>
  <si>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</si>
  <si>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</si>
  <si>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</si>
  <si>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</si>
  <si>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</si>
  <si>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</si>
  <si>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</si>
  <si>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</si>
  <si>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</si>
  <si>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</si>
  <si>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</si>
  <si>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</si>
  <si>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</si>
  <si>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</si>
  <si>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</si>
  <si>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</si>
  <si>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</si>
  <si>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</si>
  <si>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</si>
  <si>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</si>
  <si>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</si>
  <si>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</si>
  <si>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</si>
  <si>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</si>
  <si>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</si>
  <si>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</si>
  <si>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</si>
  <si>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</si>
  <si>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</si>
  <si>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</si>
  <si>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</si>
  <si>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</si>
  <si>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</si>
  <si>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</si>
  <si>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</si>
  <si>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</si>
  <si>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</si>
  <si>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</si>
  <si>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</si>
  <si>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</si>
  <si>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</si>
  <si>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</si>
  <si>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</si>
  <si>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</si>
  <si>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</si>
  <si>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</si>
  <si>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</si>
  <si>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</si>
  <si>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</si>
  <si>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</si>
  <si>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</si>
  <si>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</si>
  <si>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</si>
  <si>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</si>
  <si>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</si>
  <si>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</si>
  <si>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</si>
  <si>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</si>
  <si>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</si>
  <si>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</si>
  <si>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</si>
  <si>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</si>
  <si>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</si>
  <si>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</si>
  <si>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</si>
  <si>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</si>
  <si>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</si>
  <si>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</si>
  <si>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</si>
  <si>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</si>
  <si>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</si>
  <si>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</si>
  <si>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</si>
  <si>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</si>
  <si>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</si>
  <si>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</si>
  <si>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</si>
  <si>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</si>
  <si>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</si>
  <si>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</si>
  <si>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</si>
  <si>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</si>
  <si>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</si>
  <si>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</si>
  <si>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</si>
  <si>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</si>
  <si>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</si>
  <si>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</si>
  <si>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</si>
  <si>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</si>
  <si>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</si>
  <si>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</si>
  <si>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</si>
  <si>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</si>
  <si>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</si>
  <si>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</si>
  <si>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</si>
  <si>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</si>
  <si>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</si>
  <si>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</si>
  <si>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</si>
  <si>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</si>
  <si>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</si>
  <si>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</si>
  <si>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</si>
  <si>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</si>
  <si>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</si>
  <si>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</si>
  <si>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</si>
  <si>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</si>
  <si>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</si>
  <si>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</si>
  <si>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</si>
  <si>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</si>
  <si>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</si>
  <si>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</si>
  <si>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</si>
  <si>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</si>
  <si>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</si>
  <si>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</si>
  <si>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</si>
  <si>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</si>
  <si>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</si>
  <si>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</si>
  <si>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</si>
  <si>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</si>
  <si>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</si>
  <si>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</si>
  <si>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</si>
  <si>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</si>
  <si>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</si>
  <si>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</si>
  <si>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</si>
  <si>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</si>
  <si>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</si>
  <si>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</si>
  <si>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</si>
  <si>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</si>
  <si>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</si>
  <si>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</si>
  <si>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</si>
  <si>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</si>
  <si>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</si>
  <si>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</si>
  <si>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</si>
  <si>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</si>
  <si>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</si>
  <si>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</si>
  <si>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</si>
  <si>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</si>
  <si>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</si>
  <si>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</si>
  <si>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</si>
  <si>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</si>
  <si>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</si>
  <si>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</si>
  <si>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</si>
  <si>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</si>
  <si>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</si>
  <si>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</si>
  <si>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</si>
  <si>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</si>
  <si>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</si>
  <si>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</si>
  <si>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</si>
  <si>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</si>
  <si>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</si>
  <si>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</si>
  <si>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</si>
  <si>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</si>
  <si>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</si>
  <si>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</si>
  <si>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</si>
  <si>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</si>
  <si>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</si>
  <si>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</si>
  <si>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</si>
  <si>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</si>
  <si>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</si>
  <si>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</si>
  <si>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</si>
  <si>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</si>
  <si>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</si>
  <si>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</si>
  <si>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</si>
  <si>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</si>
  <si>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</si>
  <si>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</si>
  <si>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</si>
  <si>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</si>
  <si>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</si>
  <si>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</si>
  <si>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</si>
  <si>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</si>
  <si>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</si>
  <si>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</si>
  <si>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</si>
  <si>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</si>
  <si>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</si>
  <si>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</si>
  <si>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</si>
  <si>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</si>
  <si>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</si>
  <si>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</si>
  <si>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</si>
  <si>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</si>
  <si>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</si>
  <si>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</si>
  <si>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</si>
  <si>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</si>
  <si>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</si>
  <si>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</si>
  <si>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</si>
  <si>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</si>
  <si>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</si>
  <si>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</si>
  <si>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</si>
  <si>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</si>
  <si>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</si>
  <si>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</si>
  <si>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</si>
  <si>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</si>
  <si>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</si>
  <si>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</si>
  <si>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</si>
  <si>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</si>
  <si>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</si>
  <si>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</si>
  <si>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</si>
  <si>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</si>
  <si>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</si>
  <si>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</si>
  <si>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</si>
  <si>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</si>
  <si>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</si>
  <si>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</si>
  <si>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</si>
  <si>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</si>
  <si>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</si>
  <si>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</si>
  <si>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</si>
  <si>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</si>
  <si>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</si>
  <si>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</si>
  <si>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</si>
  <si>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</si>
  <si>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</si>
  <si>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</si>
  <si>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</si>
  <si>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</si>
  <si>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</si>
  <si>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</si>
  <si>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</si>
  <si>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</si>
  <si>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</si>
  <si>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</si>
  <si>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</si>
  <si>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</si>
  <si>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</si>
  <si>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</si>
  <si>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</si>
  <si>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</si>
  <si>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</si>
  <si>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</si>
  <si>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</si>
  <si>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</si>
  <si>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</si>
  <si>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</si>
  <si>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</si>
  <si>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</si>
  <si>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</si>
  <si>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</si>
  <si>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</si>
  <si>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</si>
  <si>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</si>
  <si>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</si>
  <si>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</si>
  <si>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</si>
  <si>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</si>
  <si>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</si>
  <si>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</si>
  <si>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</si>
  <si>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</si>
  <si>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</si>
  <si>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</si>
  <si>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</si>
  <si>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</si>
  <si>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</si>
  <si>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</si>
  <si>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</si>
  <si>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</si>
  <si>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</si>
  <si>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</si>
  <si>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</si>
  <si>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</si>
  <si>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</si>
  <si>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</si>
  <si>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</si>
  <si>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</si>
  <si>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</si>
  <si>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</si>
  <si>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</si>
  <si>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</si>
  <si>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</si>
  <si>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</si>
  <si>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</si>
  <si>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</si>
  <si>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</si>
  <si>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</si>
  <si>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</si>
  <si>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</si>
  <si>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</si>
  <si>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</si>
  <si>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</si>
  <si>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</si>
  <si>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</si>
  <si>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</si>
  <si>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</si>
  <si>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</si>
  <si>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</si>
  <si>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</si>
  <si>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</si>
  <si>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</si>
  <si>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</si>
  <si>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</si>
  <si>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</si>
  <si>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</si>
  <si>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</si>
  <si>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</si>
  <si>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</si>
  <si>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</si>
  <si>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</si>
  <si>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</si>
  <si>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</si>
  <si>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</si>
  <si>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</si>
  <si>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</si>
  <si>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</si>
  <si>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</si>
  <si>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</si>
  <si>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</si>
  <si>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</si>
  <si>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</si>
  <si>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</si>
  <si>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</si>
  <si>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</si>
  <si>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</si>
  <si>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</si>
  <si>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</si>
  <si>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</si>
  <si>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</si>
  <si>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</si>
  <si>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</si>
  <si>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</si>
  <si>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</si>
  <si>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</si>
  <si>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</si>
  <si>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</si>
  <si>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</si>
  <si>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</si>
  <si>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</si>
  <si>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</si>
  <si>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</si>
  <si>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</si>
  <si>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</si>
  <si>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</si>
  <si>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</si>
  <si>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</si>
  <si>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</si>
  <si>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</si>
  <si>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</si>
  <si>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</si>
  <si>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</si>
  <si>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</si>
  <si>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</si>
  <si>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</si>
  <si>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</si>
  <si>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</si>
  <si>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</si>
  <si>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</si>
  <si>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</si>
  <si>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</si>
  <si>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</si>
  <si>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</si>
  <si>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</si>
  <si>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</si>
  <si>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</si>
  <si>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</si>
  <si>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</si>
  <si>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</si>
  <si>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</si>
  <si>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</si>
  <si>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</si>
  <si>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</si>
  <si>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</si>
  <si>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</si>
  <si>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</si>
  <si>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</si>
  <si>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</si>
  <si>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</si>
  <si>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</si>
  <si>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</si>
  <si>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</si>
  <si>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</si>
  <si>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</si>
  <si>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</si>
  <si>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</si>
  <si>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</si>
  <si>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</si>
  <si>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</si>
  <si>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</si>
  <si>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</si>
  <si>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</si>
  <si>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</si>
  <si>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</si>
  <si>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</si>
  <si>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</si>
  <si>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</si>
  <si>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</si>
  <si>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</si>
  <si>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</si>
  <si>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</si>
  <si>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</si>
  <si>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</si>
  <si>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</si>
  <si>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</si>
  <si>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</si>
  <si>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</si>
  <si>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</si>
  <si>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</si>
  <si>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</si>
  <si>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</si>
  <si>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</si>
  <si>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</si>
  <si>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</si>
  <si>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</si>
  <si>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</si>
  <si>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</si>
  <si>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</si>
  <si>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</si>
  <si>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</si>
  <si>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</si>
  <si>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</si>
  <si>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</si>
  <si>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</si>
  <si>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</si>
  <si>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</si>
  <si>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</si>
  <si>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</si>
  <si>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</si>
  <si>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</si>
  <si>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</si>
  <si>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</si>
  <si>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</si>
  <si>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</si>
  <si>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</si>
  <si>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</si>
  <si>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</si>
  <si>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</si>
  <si>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</si>
  <si>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</si>
  <si>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</si>
  <si>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</si>
  <si>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</si>
  <si>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</si>
  <si>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</si>
  <si>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</si>
  <si>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</si>
  <si>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</si>
  <si>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</si>
  <si>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</si>
  <si>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</si>
  <si>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</si>
  <si>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</si>
  <si>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</si>
  <si>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</si>
  <si>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</si>
  <si>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</si>
  <si>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</si>
  <si>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</si>
  <si>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</si>
  <si>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</si>
  <si>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</si>
  <si>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</si>
  <si>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</si>
  <si>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</si>
  <si>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</si>
  <si>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</si>
  <si>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</si>
  <si>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</si>
  <si>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</si>
  <si>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</si>
  <si>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</si>
  <si>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</si>
  <si>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</si>
  <si>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</si>
  <si>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</si>
  <si>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</si>
  <si>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</si>
  <si>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</si>
  <si>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</si>
  <si>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</si>
  <si>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</si>
  <si>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</si>
  <si>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</si>
  <si>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</si>
  <si>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</si>
  <si>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</si>
  <si>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</si>
  <si>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</si>
  <si>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</si>
  <si>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</si>
  <si>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</si>
  <si>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</si>
  <si>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</si>
  <si>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</si>
  <si>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</si>
  <si>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</si>
  <si>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</si>
  <si>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</si>
  <si>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</si>
  <si>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</si>
  <si>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</si>
  <si>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</si>
  <si>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</si>
  <si>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</si>
  <si>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</si>
  <si>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</si>
  <si>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</si>
  <si>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</si>
  <si>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</si>
  <si>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</si>
  <si>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</si>
  <si>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</si>
  <si>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</si>
  <si>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</si>
  <si>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</si>
  <si>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</si>
  <si>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</si>
  <si>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</si>
  <si>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</si>
  <si>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</si>
  <si>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</si>
  <si>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</si>
  <si>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</si>
  <si>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</si>
  <si>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</si>
  <si>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</si>
  <si>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</si>
  <si>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</si>
  <si>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</si>
  <si>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</si>
  <si>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</si>
  <si>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</si>
  <si>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</si>
  <si>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</si>
  <si>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</si>
  <si>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</si>
  <si>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</si>
  <si>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</si>
  <si>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</si>
  <si>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</si>
  <si>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</si>
  <si>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</si>
  <si>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</si>
  <si>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</si>
  <si>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</si>
  <si>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</si>
  <si>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</si>
  <si>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</si>
  <si>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</si>
  <si>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</si>
  <si>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</si>
  <si>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</si>
  <si>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</si>
  <si>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</si>
  <si>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</si>
  <si>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</si>
  <si>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</si>
  <si>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</si>
  <si>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</si>
  <si>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</si>
  <si>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</si>
  <si>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</si>
  <si>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</si>
  <si>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</si>
  <si>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</si>
  <si>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</si>
  <si>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</si>
  <si>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</si>
  <si>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</si>
  <si>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</si>
  <si>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</si>
  <si>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</si>
  <si>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</si>
  <si>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</si>
  <si>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</si>
  <si>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</si>
  <si>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</si>
  <si>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</si>
  <si>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</si>
  <si>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</si>
  <si>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</si>
  <si>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</si>
  <si>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</si>
  <si>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</si>
  <si>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</si>
  <si>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</si>
  <si>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</si>
  <si>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</si>
  <si>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</si>
  <si>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</si>
  <si>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</si>
  <si>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</si>
  <si>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</si>
  <si>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</si>
  <si>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</si>
  <si>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</si>
  <si>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</si>
  <si>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</si>
  <si>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</si>
  <si>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</si>
  <si>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</si>
  <si>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</si>
  <si>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</si>
  <si>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</si>
  <si>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</si>
  <si>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</si>
  <si>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</si>
  <si>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</si>
  <si>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</si>
  <si>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</si>
  <si>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</si>
  <si>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</si>
  <si>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</si>
  <si>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</si>
  <si>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</si>
  <si>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</si>
  <si>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</si>
  <si>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</si>
  <si>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</si>
  <si>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</si>
  <si>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</si>
  <si>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</si>
  <si>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</si>
  <si>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</si>
  <si>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</si>
  <si>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</si>
  <si>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</si>
  <si>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</si>
  <si>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</si>
  <si>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</si>
  <si>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</si>
  <si>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</si>
  <si>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</si>
  <si>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</si>
  <si>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</si>
  <si>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</si>
  <si>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</si>
  <si>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</si>
  <si>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</si>
  <si>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</si>
  <si>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</si>
  <si>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</si>
  <si>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</si>
  <si>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</si>
  <si>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</si>
  <si>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</si>
  <si>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</si>
  <si>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</si>
  <si>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</si>
  <si>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</si>
  <si>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</si>
  <si>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</si>
  <si>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</si>
  <si>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</si>
  <si>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</si>
  <si>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</si>
  <si>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</si>
  <si>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</si>
  <si>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</si>
  <si>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</si>
  <si>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</si>
  <si>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</si>
  <si>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</si>
  <si>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</si>
  <si>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</si>
  <si>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</si>
  <si>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</si>
  <si>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</si>
  <si>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</si>
  <si>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</si>
  <si>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</si>
  <si>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</si>
  <si>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</si>
  <si>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</si>
  <si>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</si>
  <si>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</si>
  <si>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</si>
  <si>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</si>
  <si>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</si>
  <si>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</si>
  <si>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</si>
  <si>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</si>
  <si>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</si>
  <si>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</si>
  <si>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</si>
  <si>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</si>
  <si>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</si>
  <si>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</si>
  <si>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</si>
  <si>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</si>
  <si>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</si>
  <si>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</si>
  <si>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</si>
  <si>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</si>
  <si>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</si>
  <si>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</si>
  <si>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</si>
  <si>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</si>
  <si>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</si>
  <si>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</si>
  <si>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</si>
  <si>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</si>
  <si>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</si>
  <si>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</si>
  <si>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</si>
  <si>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</si>
  <si>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</si>
  <si>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</si>
  <si>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</si>
  <si>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</si>
  <si>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</si>
  <si>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</si>
  <si>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</si>
  <si>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</si>
  <si>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</si>
  <si>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</si>
  <si>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</si>
  <si>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</si>
  <si>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</si>
  <si>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</si>
  <si>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</si>
  <si>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</si>
  <si>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</si>
  <si>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</si>
  <si>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</si>
  <si>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</si>
  <si>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</si>
  <si>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</si>
  <si>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</si>
  <si>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</si>
  <si>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</si>
  <si>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</si>
  <si>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</si>
  <si>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</si>
  <si>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</si>
  <si>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</si>
  <si>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</si>
  <si>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</si>
  <si>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</si>
  <si>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</si>
  <si>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</si>
  <si>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</si>
  <si>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</si>
  <si>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</si>
  <si>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</si>
  <si>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</si>
  <si>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</si>
  <si>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</si>
  <si>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</si>
  <si>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</si>
  <si>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</si>
  <si>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</si>
  <si>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</si>
  <si>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</si>
  <si>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</si>
  <si>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</si>
  <si>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</si>
  <si>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</si>
  <si>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</si>
  <si>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</si>
  <si>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</si>
  <si>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</si>
  <si>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</si>
  <si>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</si>
  <si>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</si>
  <si>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</si>
  <si>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</si>
  <si>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</si>
  <si>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</si>
  <si>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</si>
  <si>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</si>
  <si>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</si>
  <si>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</si>
  <si>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</si>
  <si>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</si>
  <si>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</si>
  <si>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</si>
  <si>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</si>
  <si>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</si>
  <si>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</si>
  <si>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</si>
  <si>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</si>
  <si>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</si>
  <si>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</si>
  <si>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</si>
  <si>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</si>
  <si>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</si>
  <si>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</si>
  <si>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</si>
  <si>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</si>
  <si>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</si>
  <si>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</si>
  <si>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</si>
  <si>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</si>
  <si>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</si>
  <si>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</si>
  <si>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</si>
  <si>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</si>
  <si>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</si>
  <si>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</si>
  <si>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</si>
  <si>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</si>
  <si>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</si>
  <si>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</si>
  <si>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</si>
  <si>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</si>
  <si>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</si>
  <si>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</si>
  <si>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</si>
  <si>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</si>
  <si>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</si>
  <si>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</si>
  <si>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</si>
  <si>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</si>
  <si>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</si>
  <si>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</si>
  <si>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</si>
  <si>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</si>
  <si>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</si>
  <si>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</si>
  <si>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</si>
  <si>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</si>
  <si>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</si>
  <si>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</si>
  <si>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</si>
  <si>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</si>
  <si>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</si>
  <si>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</si>
  <si>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</si>
  <si>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</si>
  <si>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</si>
  <si>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</si>
  <si>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</si>
  <si>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</si>
  <si>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</si>
  <si>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</si>
  <si>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</si>
  <si>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</si>
  <si>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</si>
  <si>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</si>
  <si>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</si>
  <si>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</si>
  <si>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</si>
  <si>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</si>
  <si>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</si>
  <si>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</si>
  <si>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</si>
  <si>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</si>
  <si>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</si>
  <si>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</si>
  <si>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</si>
  <si>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</si>
  <si>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</si>
  <si>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</si>
  <si>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</si>
  <si>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</si>
  <si>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</si>
  <si>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</si>
  <si>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</si>
  <si>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</si>
  <si>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</si>
  <si>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</si>
  <si>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</si>
  <si>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</si>
  <si>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</si>
  <si>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</si>
  <si>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</si>
  <si>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</si>
  <si>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</si>
  <si>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</si>
  <si>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</si>
  <si>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</si>
  <si>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</si>
  <si>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</si>
  <si>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</si>
  <si>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</si>
  <si>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</si>
  <si>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</si>
  <si>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</si>
  <si>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</si>
  <si>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</si>
  <si>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</si>
  <si>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</si>
  <si>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</si>
  <si>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</si>
  <si>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</si>
  <si>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</si>
  <si>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</si>
  <si>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</si>
  <si>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</si>
  <si>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</si>
  <si>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</si>
  <si>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</si>
  <si>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</si>
  <si>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</si>
  <si>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</si>
  <si>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</si>
  <si>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</si>
  <si>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</si>
  <si>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</si>
  <si>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</si>
  <si>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</si>
  <si>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</si>
  <si>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</si>
  <si>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</si>
  <si>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</si>
  <si>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</si>
  <si>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</si>
  <si>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</si>
  <si>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</si>
  <si>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</si>
  <si>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</si>
  <si>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</si>
  <si>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</si>
  <si>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</si>
  <si>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</si>
  <si>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</si>
  <si>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</si>
  <si>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</si>
  <si>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</si>
  <si>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</si>
  <si>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</si>
  <si>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</si>
  <si>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</si>
  <si>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</si>
  <si>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</si>
  <si>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</si>
  <si>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</si>
  <si>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</si>
  <si>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</si>
  <si>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</si>
  <si>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</si>
  <si>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</si>
  <si>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</si>
  <si>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</si>
  <si>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</si>
  <si>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</si>
  <si>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</si>
  <si>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</si>
  <si>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</si>
  <si>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</si>
  <si>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</si>
  <si>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</si>
  <si>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</si>
  <si>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</si>
  <si>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</si>
  <si>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</si>
  <si>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</si>
  <si>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</si>
  <si>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</si>
  <si>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</si>
  <si>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</si>
  <si>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</si>
  <si>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</si>
  <si>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</si>
  <si>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</si>
  <si>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</si>
  <si>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</si>
  <si>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</si>
  <si>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</si>
  <si>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</si>
  <si>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</si>
  <si>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</si>
  <si>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</si>
  <si>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</si>
  <si>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</si>
  <si>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</si>
  <si>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</si>
  <si>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</si>
  <si>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</si>
  <si>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</si>
  <si>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</si>
  <si>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</si>
  <si>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</si>
  <si>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</si>
  <si>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</si>
  <si>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</si>
  <si>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</si>
  <si>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</si>
  <si>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</si>
  <si>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</si>
  <si>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</si>
  <si>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</si>
  <si>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</si>
  <si>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</si>
  <si>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</si>
  <si>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</si>
  <si>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</si>
  <si>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</si>
  <si>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</si>
  <si>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</si>
  <si>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</si>
  <si>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</si>
  <si>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</si>
  <si>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</si>
  <si>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</si>
  <si>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</si>
  <si>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</si>
  <si>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</si>
  <si>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</si>
  <si>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</si>
  <si>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</si>
  <si>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</si>
  <si>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</si>
  <si>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</si>
  <si>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</si>
  <si>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</si>
  <si>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</si>
  <si>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</si>
  <si>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</si>
  <si>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</si>
  <si>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</si>
  <si>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</si>
  <si>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</si>
  <si>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</si>
  <si>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</si>
  <si>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</si>
  <si>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</si>
  <si>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</si>
  <si>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</si>
  <si>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</si>
  <si>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</si>
  <si>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</si>
  <si>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</si>
  <si>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</si>
  <si>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</si>
  <si>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</si>
  <si>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</si>
  <si>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</si>
  <si>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</si>
  <si>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</si>
  <si>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</si>
  <si>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</si>
  <si>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</si>
  <si>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</si>
  <si>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</si>
  <si>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</si>
  <si>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</si>
  <si>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</si>
  <si>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</si>
  <si>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</si>
  <si>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</si>
  <si>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</si>
  <si>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</si>
  <si>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</si>
  <si>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</si>
  <si>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</si>
  <si>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</si>
  <si>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</si>
  <si>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</si>
  <si>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</si>
  <si>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</si>
  <si>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</si>
  <si>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</si>
  <si>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</si>
  <si>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</si>
  <si>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</si>
  <si>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</si>
  <si>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</si>
  <si>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</si>
  <si>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</si>
  <si>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</si>
  <si>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</si>
  <si>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</si>
  <si>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</si>
  <si>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</si>
  <si>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</si>
  <si>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</si>
  <si>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</si>
  <si>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</si>
  <si>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</si>
  <si>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</si>
  <si>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</si>
  <si>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</si>
  <si>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</si>
  <si>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</si>
  <si>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</si>
  <si>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</si>
  <si>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</si>
  <si>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</si>
  <si>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</si>
  <si>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</si>
  <si>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</si>
  <si>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</si>
  <si>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</si>
  <si>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</si>
  <si>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</si>
  <si>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</si>
  <si>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</si>
  <si>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</si>
  <si>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</si>
  <si>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</si>
  <si>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</si>
  <si>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</si>
  <si>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</si>
  <si>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</si>
  <si>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</si>
  <si>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</si>
  <si>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</si>
  <si>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</si>
  <si>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</si>
  <si>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</si>
  <si>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</si>
  <si>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</si>
  <si>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</si>
  <si>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</si>
  <si>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</si>
  <si>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</si>
  <si>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</si>
  <si>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</si>
  <si>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</si>
  <si>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</si>
  <si>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</si>
  <si>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</si>
  <si>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</si>
  <si>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</si>
  <si>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</si>
  <si>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</si>
  <si>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</si>
  <si>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</si>
  <si>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</si>
  <si>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</si>
  <si>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</si>
  <si>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</si>
  <si>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</si>
  <si>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</si>
  <si>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</si>
  <si>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</si>
  <si>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</si>
  <si>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</si>
  <si>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</si>
  <si>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</si>
  <si>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</si>
  <si>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</si>
  <si>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</si>
  <si>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</si>
  <si>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</si>
  <si>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</si>
  <si>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</si>
  <si>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</si>
  <si>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</si>
  <si>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</si>
  <si>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</si>
  <si>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</si>
  <si>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</si>
  <si>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</si>
  <si>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</si>
  <si>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</si>
  <si>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</si>
  <si>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</si>
  <si>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</si>
  <si>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</si>
  <si>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</si>
  <si>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</si>
  <si>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</si>
  <si>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</si>
  <si>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</si>
  <si>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</si>
  <si>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</si>
  <si>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</si>
  <si>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</si>
  <si>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</si>
  <si>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</si>
  <si>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</si>
  <si>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</si>
  <si>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</si>
  <si>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</si>
  <si>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</si>
  <si>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</si>
  <si>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</si>
  <si>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</si>
  <si>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</si>
  <si>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</si>
  <si>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</si>
  <si>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</si>
  <si>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</si>
  <si>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</si>
  <si>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</si>
  <si>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</si>
  <si>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</si>
  <si>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</si>
  <si>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</si>
  <si>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</si>
  <si>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</si>
  <si>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</si>
  <si>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</si>
  <si>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</si>
  <si>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</si>
  <si>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</si>
  <si>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</si>
  <si>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</si>
  <si>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</si>
  <si>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</si>
  <si>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</si>
  <si>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</si>
  <si>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</si>
  <si>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</si>
  <si>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</si>
  <si>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</si>
  <si>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</si>
  <si>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</si>
  <si>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</si>
  <si>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</si>
  <si>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</si>
  <si>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</si>
  <si>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</si>
  <si>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</si>
  <si>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</si>
  <si>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</si>
  <si>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</si>
  <si>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</si>
  <si>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</si>
  <si>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</si>
  <si>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</si>
  <si>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</si>
  <si>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</si>
  <si>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</si>
  <si>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</si>
  <si>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</si>
  <si>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</si>
  <si>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</si>
  <si>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</si>
  <si>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</si>
  <si>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</si>
  <si>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</si>
  <si>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</si>
  <si>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</si>
  <si>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</si>
  <si>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</si>
  <si>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</si>
  <si>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</si>
  <si>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</si>
  <si>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</si>
  <si>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</si>
  <si>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</si>
  <si>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</si>
  <si>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</si>
  <si>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</si>
  <si>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</si>
  <si>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</si>
  <si>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</si>
  <si>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</si>
  <si>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</si>
  <si>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</si>
  <si>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</si>
  <si>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</si>
  <si>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</si>
  <si>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</si>
  <si>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</si>
  <si>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</si>
  <si>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</si>
  <si>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</si>
  <si>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</si>
  <si>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</si>
  <si>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</si>
  <si>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</si>
  <si>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</si>
  <si>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</si>
  <si>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</si>
  <si>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</si>
  <si>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</si>
  <si>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</si>
  <si>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</si>
  <si>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</si>
  <si>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</si>
  <si>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</si>
  <si>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</si>
  <si>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</si>
  <si>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</si>
  <si>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</si>
  <si>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</si>
  <si>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</si>
  <si>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</si>
  <si>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</si>
  <si>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</si>
  <si>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</si>
  <si>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</si>
  <si>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</si>
  <si>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</si>
  <si>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</si>
  <si>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</si>
  <si>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</si>
  <si>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</si>
  <si>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</si>
  <si>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</si>
  <si>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</si>
  <si>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</si>
  <si>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</si>
  <si>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</si>
  <si>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</si>
  <si>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</si>
  <si>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</si>
  <si>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</si>
  <si>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</si>
  <si>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</si>
  <si>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</si>
  <si>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</si>
  <si>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</si>
  <si>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</si>
  <si>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</si>
  <si>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</si>
  <si>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</si>
  <si>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</si>
  <si>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</si>
  <si>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</si>
  <si>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</si>
  <si>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</si>
  <si>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</si>
  <si>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</si>
  <si>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</si>
  <si>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</si>
  <si>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</si>
  <si>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</si>
  <si>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</si>
  <si>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</si>
  <si>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</si>
  <si>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</si>
  <si>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</si>
  <si>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</si>
  <si>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</si>
  <si>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</si>
  <si>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</si>
  <si>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</si>
  <si>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</si>
  <si>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</si>
  <si>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</si>
  <si>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</si>
  <si>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</si>
  <si>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</si>
  <si>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</si>
  <si>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</si>
  <si>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</si>
  <si>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</si>
  <si>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</si>
  <si>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</si>
  <si>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</si>
  <si>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</si>
  <si>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</si>
  <si>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</si>
  <si>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</si>
  <si>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</si>
  <si>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</si>
  <si>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</si>
  <si>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</si>
  <si>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</si>
  <si>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</si>
  <si>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</si>
  <si>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</si>
  <si>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</si>
  <si>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</si>
  <si>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</si>
  <si>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</si>
  <si>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</si>
  <si>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</si>
  <si>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</si>
  <si>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</si>
  <si>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</si>
  <si>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</si>
  <si>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</si>
  <si>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</si>
  <si>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</si>
  <si>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</si>
  <si>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</si>
  <si>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</si>
  <si>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</si>
  <si>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</si>
  <si>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</si>
  <si>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</si>
  <si>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</si>
  <si>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</si>
  <si>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</si>
  <si>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</si>
  <si>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</si>
  <si>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</si>
  <si>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</si>
  <si>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</si>
  <si>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</si>
  <si>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</si>
  <si>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</si>
  <si>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</si>
  <si>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</si>
  <si>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</si>
  <si>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</si>
  <si>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</si>
  <si>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</si>
  <si>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</si>
  <si>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</si>
  <si>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</si>
  <si>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</si>
  <si>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</si>
  <si>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</si>
  <si>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</si>
  <si>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</si>
  <si>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</si>
  <si>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</si>
  <si>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</si>
  <si>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</si>
  <si>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</si>
  <si>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</si>
  <si>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</si>
  <si>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</si>
  <si>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</si>
  <si>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</si>
  <si>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</si>
  <si>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</si>
  <si>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</si>
  <si>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</si>
  <si>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</si>
  <si>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</si>
  <si>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</si>
  <si>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</si>
  <si>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</si>
  <si>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</si>
  <si>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</si>
  <si>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</si>
  <si>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</si>
  <si>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</si>
  <si>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</si>
  <si>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</si>
  <si>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</si>
  <si>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</si>
  <si>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</si>
  <si>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</si>
  <si>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</si>
  <si>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</si>
  <si>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</si>
  <si>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</si>
  <si>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</si>
  <si>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</si>
  <si>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</si>
  <si>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</si>
  <si>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</si>
  <si>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</si>
  <si>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</si>
  <si>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</si>
  <si>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</si>
  <si>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</si>
  <si>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</si>
  <si>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</si>
  <si>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</si>
  <si>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</si>
  <si>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</si>
  <si>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</si>
  <si>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</si>
  <si>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</si>
  <si>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</si>
  <si>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</si>
  <si>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</si>
  <si>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</si>
  <si>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</si>
  <si>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</si>
  <si>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</si>
  <si>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</si>
  <si>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</si>
  <si>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</si>
  <si>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</si>
  <si>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</si>
  <si>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</si>
  <si>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</si>
  <si>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</si>
  <si>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</si>
  <si>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</si>
  <si>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</si>
  <si>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</si>
  <si>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</si>
  <si>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</si>
  <si>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</si>
  <si>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</si>
  <si>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</si>
  <si>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</si>
  <si>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</si>
  <si>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</si>
  <si>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</si>
  <si>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</si>
  <si>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</si>
  <si>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</si>
  <si>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</si>
  <si>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</si>
  <si>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</si>
  <si>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</si>
  <si>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</si>
  <si>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</si>
  <si>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</si>
  <si>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</si>
  <si>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</si>
  <si>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</si>
  <si>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</si>
  <si>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</si>
  <si>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</si>
  <si>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</si>
  <si>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</si>
  <si>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</si>
  <si>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</si>
  <si>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</si>
  <si>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</si>
  <si>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</si>
  <si>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</si>
  <si>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</si>
  <si>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</si>
  <si>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</si>
  <si>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</si>
  <si>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</si>
  <si>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</si>
  <si>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</si>
  <si>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</si>
  <si>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</si>
  <si>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</si>
  <si>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</si>
  <si>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</si>
  <si>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</si>
  <si>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</si>
  <si>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</si>
  <si>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</si>
  <si>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</si>
  <si>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</si>
  <si>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</si>
  <si>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</si>
  <si>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</si>
  <si>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</si>
  <si>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</si>
  <si>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</si>
  <si>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</si>
  <si>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</si>
  <si>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</si>
  <si>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</si>
  <si>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</si>
  <si>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</si>
  <si>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</si>
  <si>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</si>
  <si>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</si>
  <si>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</si>
  <si>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</si>
  <si>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</si>
  <si>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</si>
  <si>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</si>
  <si>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</si>
  <si>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</si>
  <si>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</si>
  <si>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</si>
  <si>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</si>
  <si>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</si>
  <si>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</si>
  <si>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</si>
  <si>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</si>
  <si>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</si>
  <si>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</si>
  <si>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</si>
  <si>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</si>
  <si>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</si>
  <si>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</si>
  <si>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</si>
  <si>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</si>
  <si>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</si>
  <si>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</si>
  <si>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</si>
  <si>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</si>
  <si>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</si>
  <si>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</si>
  <si>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</si>
  <si>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</si>
  <si>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</si>
  <si>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</si>
  <si>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</si>
  <si>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</si>
  <si>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</si>
  <si>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</si>
  <si>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</si>
  <si>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</si>
  <si>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</si>
  <si>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</si>
  <si>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</si>
  <si>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</si>
  <si>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</si>
  <si>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</si>
  <si>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</si>
  <si>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</si>
  <si>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</si>
  <si>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</si>
  <si>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</si>
  <si>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</si>
  <si>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</si>
  <si>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</si>
  <si>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</si>
  <si>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</si>
  <si>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</si>
  <si>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</si>
  <si>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</si>
  <si>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</si>
  <si>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</si>
  <si>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</si>
  <si>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</si>
  <si>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</si>
  <si>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</si>
  <si>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</si>
  <si>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</si>
  <si>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</si>
  <si>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</si>
  <si>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</si>
  <si>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</si>
  <si>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</si>
  <si>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</si>
  <si>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</si>
  <si>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</si>
  <si>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</si>
  <si>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</si>
  <si>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</si>
  <si>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</si>
  <si>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</si>
  <si>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</si>
  <si>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</si>
  <si>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</si>
  <si>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</si>
  <si>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</si>
  <si>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</si>
  <si>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</si>
  <si>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</si>
  <si>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</si>
  <si>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</si>
  <si>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</si>
  <si>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</si>
  <si>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</si>
  <si>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</si>
  <si>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</si>
  <si>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</si>
  <si>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</si>
  <si>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</si>
  <si>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</si>
  <si>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</si>
  <si>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</si>
  <si>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</si>
  <si>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</si>
  <si>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</si>
  <si>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</si>
  <si>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</si>
  <si>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</si>
  <si>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</si>
  <si>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</si>
  <si>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</si>
  <si>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</si>
  <si>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</si>
  <si>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</si>
  <si>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</si>
  <si>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</si>
  <si>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</si>
  <si>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</si>
  <si>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</si>
  <si>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</si>
  <si>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</si>
  <si>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</si>
  <si>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</si>
  <si>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</si>
  <si>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</si>
  <si>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</si>
  <si>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</si>
  <si>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</si>
  <si>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</si>
  <si>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</si>
  <si>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</si>
  <si>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</si>
  <si>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</si>
  <si>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</si>
  <si>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</si>
  <si>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</si>
  <si>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</si>
  <si>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</si>
  <si>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</si>
  <si>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</si>
  <si>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</si>
  <si>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</si>
  <si>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</si>
  <si>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</si>
  <si>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</si>
  <si>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</si>
  <si>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</si>
  <si>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</si>
  <si>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</si>
  <si>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</si>
  <si>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</si>
  <si>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</si>
  <si>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</si>
  <si>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</si>
  <si>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</si>
  <si>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</si>
  <si>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</si>
  <si>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</si>
  <si>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</si>
  <si>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</si>
  <si>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</si>
  <si>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</si>
  <si>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</si>
  <si>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</si>
  <si>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</si>
  <si>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</si>
  <si>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</si>
  <si>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</si>
  <si>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</si>
  <si>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</si>
  <si>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</si>
  <si>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</si>
  <si>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</si>
  <si>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</si>
  <si>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</si>
  <si>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</si>
  <si>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</si>
  <si>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</si>
  <si>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</si>
  <si>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</si>
  <si>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</si>
  <si>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</si>
  <si>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</si>
  <si>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</si>
  <si>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</si>
  <si>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</si>
  <si>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</si>
  <si>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</si>
  <si>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</si>
  <si>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</si>
  <si>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</si>
  <si>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</si>
  <si>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</si>
  <si>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</si>
  <si>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</si>
  <si>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</si>
  <si>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</si>
  <si>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</si>
  <si>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</si>
  <si>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</si>
  <si>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</si>
  <si>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</si>
  <si>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</si>
  <si>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</si>
  <si>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</si>
  <si>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</si>
  <si>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</si>
  <si>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</si>
  <si>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</si>
  <si>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</si>
  <si>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</si>
  <si>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</si>
  <si>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</si>
  <si>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</si>
  <si>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</si>
  <si>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</si>
  <si>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</si>
  <si>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</si>
  <si>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</si>
  <si>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</si>
  <si>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</si>
  <si>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</si>
  <si>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</si>
  <si>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</si>
  <si>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</si>
  <si>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</si>
  <si>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</si>
  <si>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</si>
  <si>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</si>
  <si>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</si>
  <si>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</si>
  <si>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</si>
  <si>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</si>
  <si>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</si>
  <si>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</si>
  <si>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</si>
  <si>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</si>
  <si>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</si>
  <si>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</si>
  <si>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</si>
  <si>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</si>
  <si>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</si>
  <si>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</si>
  <si>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</si>
  <si>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</si>
  <si>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</si>
  <si>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</si>
  <si>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</si>
  <si>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</si>
  <si>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</si>
  <si>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</si>
  <si>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</si>
  <si>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</si>
  <si>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</si>
  <si>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</si>
  <si>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</si>
  <si>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</si>
  <si>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</si>
  <si>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</si>
  <si>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</si>
  <si>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</si>
  <si>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</si>
  <si>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</si>
  <si>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</si>
  <si>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</si>
  <si>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</si>
  <si>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</si>
  <si>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</si>
  <si>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</si>
  <si>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</si>
  <si>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</si>
  <si>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</si>
  <si>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</si>
  <si>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</si>
  <si>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</si>
  <si>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</si>
  <si>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</si>
  <si>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</si>
  <si>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</si>
  <si>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</si>
  <si>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</si>
  <si>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</si>
  <si>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</si>
  <si>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</si>
  <si>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</si>
  <si>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</si>
  <si>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</si>
  <si>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</si>
  <si>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</si>
  <si>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</si>
  <si>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</si>
  <si>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</si>
  <si>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</si>
  <si>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</si>
  <si>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</si>
  <si>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</si>
  <si>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</si>
  <si>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</si>
  <si>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</si>
  <si>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</si>
  <si>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</si>
  <si>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</si>
  <si>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</si>
  <si>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</si>
  <si>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</si>
  <si>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</si>
  <si>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</si>
  <si>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</si>
  <si>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</si>
  <si>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</si>
  <si>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</si>
  <si>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</si>
  <si>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</si>
  <si>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</si>
  <si>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</si>
  <si>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</si>
  <si>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</si>
  <si>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</si>
  <si>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</si>
  <si>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</si>
  <si>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</si>
  <si>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</si>
  <si>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</si>
  <si>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</si>
  <si>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</si>
  <si>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</si>
  <si>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</si>
  <si>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</si>
  <si>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</si>
  <si>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</si>
  <si>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</si>
  <si>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</si>
  <si>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</si>
  <si>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</si>
  <si>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</si>
  <si>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</si>
  <si>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</si>
  <si>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</si>
  <si>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</si>
  <si>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</si>
  <si>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</si>
  <si>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</si>
  <si>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</si>
  <si>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</si>
  <si>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</si>
  <si>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</si>
  <si>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</si>
  <si>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</si>
  <si>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</si>
  <si>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</si>
  <si>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</si>
  <si>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</si>
  <si>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</si>
  <si>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</si>
  <si>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</si>
  <si>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</si>
  <si>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</si>
  <si>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</si>
  <si>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</si>
  <si>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</si>
  <si>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</si>
  <si>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</si>
  <si>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</si>
  <si>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</si>
  <si>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</si>
  <si>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</si>
  <si>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</si>
  <si>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</si>
  <si>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</si>
  <si>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</si>
  <si>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</si>
  <si>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</si>
  <si>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</si>
  <si>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</si>
  <si>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</si>
  <si>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</si>
  <si>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</si>
  <si>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</si>
  <si>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</si>
  <si>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</si>
  <si>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</si>
  <si>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</si>
  <si>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</si>
  <si>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</si>
  <si>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</si>
  <si>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</si>
  <si>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</si>
  <si>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</si>
  <si>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</si>
  <si>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</si>
  <si>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</si>
  <si>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</si>
  <si>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</si>
  <si>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</si>
  <si>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</si>
  <si>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</si>
  <si>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</si>
  <si>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</si>
  <si>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</si>
  <si>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</si>
  <si>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</si>
  <si>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</si>
  <si>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</si>
  <si>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</si>
  <si>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</si>
  <si>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</si>
  <si>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</si>
  <si>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</si>
  <si>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</si>
  <si>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</si>
  <si>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</si>
  <si>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</si>
  <si>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</si>
  <si>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</si>
  <si>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</si>
  <si>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</si>
  <si>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</si>
  <si>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</si>
  <si>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</si>
  <si>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</si>
  <si>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</si>
  <si>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</si>
  <si>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</si>
  <si>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</si>
  <si>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</si>
  <si>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</si>
  <si>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</si>
  <si>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</si>
  <si>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</si>
  <si>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</si>
  <si>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</si>
  <si>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</si>
  <si>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</si>
  <si>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</si>
  <si>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</si>
  <si>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</si>
  <si>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</si>
  <si>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</si>
  <si>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</si>
  <si>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</si>
  <si>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</si>
  <si>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</si>
  <si>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</si>
  <si>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</si>
  <si>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</si>
  <si>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</si>
  <si>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</si>
  <si>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</si>
  <si>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</si>
  <si>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</si>
  <si>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</si>
  <si>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</si>
  <si>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</si>
  <si>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</si>
  <si>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</si>
  <si>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</si>
  <si>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</si>
  <si>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</si>
  <si>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</si>
  <si>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</si>
  <si>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</si>
  <si>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</si>
  <si>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</si>
  <si>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</si>
  <si>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</si>
  <si>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</si>
  <si>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</si>
  <si>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</si>
  <si>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</si>
  <si>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</si>
  <si>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</si>
  <si>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</si>
  <si>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</si>
  <si>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</si>
  <si>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</si>
  <si>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</si>
  <si>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</si>
  <si>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</si>
  <si>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</si>
  <si>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</si>
  <si>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</si>
  <si>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</si>
  <si>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</si>
  <si>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</si>
  <si>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</si>
  <si>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</si>
  <si>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</si>
  <si>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</si>
  <si>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</si>
  <si>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</si>
  <si>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</si>
  <si>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</si>
  <si>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</si>
  <si>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</si>
  <si>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</si>
  <si>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</si>
  <si>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</si>
  <si>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</si>
  <si>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</si>
  <si>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</si>
  <si>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</si>
  <si>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</si>
  <si>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</si>
  <si>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</si>
  <si>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</si>
  <si>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</si>
  <si>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</si>
  <si>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</si>
  <si>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</si>
  <si>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</si>
  <si>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</si>
  <si>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</si>
  <si>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</si>
  <si>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</si>
  <si>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</si>
  <si>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</si>
  <si>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</si>
  <si>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</si>
  <si>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</si>
  <si>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</si>
  <si>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</si>
  <si>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</si>
  <si>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</si>
  <si>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</si>
  <si>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</si>
  <si>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</si>
  <si>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</si>
  <si>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</si>
  <si>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</si>
  <si>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</si>
  <si>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</si>
  <si>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</si>
  <si>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</si>
  <si>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</si>
  <si>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</si>
  <si>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</si>
  <si>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</si>
  <si>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</si>
  <si>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</si>
  <si>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</si>
  <si>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</si>
  <si>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</si>
  <si>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</si>
  <si>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</si>
  <si>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</si>
  <si>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</si>
  <si>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</si>
  <si>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</si>
  <si>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</si>
  <si>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</si>
  <si>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</si>
  <si>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</si>
  <si>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</si>
  <si>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</si>
  <si>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</si>
  <si>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</si>
  <si>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</si>
  <si>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</si>
  <si>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</si>
  <si>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</si>
  <si>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</si>
  <si>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</si>
  <si>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</si>
  <si>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</si>
  <si>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</si>
  <si>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</si>
  <si>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</si>
  <si>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</si>
  <si>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</si>
  <si>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</si>
  <si>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</si>
  <si>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</si>
  <si>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</si>
  <si>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</si>
  <si>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</si>
  <si>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</si>
  <si>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</si>
  <si>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</si>
  <si>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</si>
  <si>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</si>
  <si>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</si>
  <si>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</si>
  <si>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</si>
  <si>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</si>
  <si>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</si>
  <si>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</si>
  <si>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</si>
  <si>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</si>
  <si>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</si>
  <si>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</si>
  <si>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</si>
  <si>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</si>
  <si>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</si>
  <si>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</si>
  <si>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</si>
  <si>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</si>
  <si>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</si>
  <si>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</si>
  <si>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</si>
  <si>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</si>
  <si>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</si>
  <si>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</si>
  <si>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</si>
  <si>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</si>
  <si>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</si>
  <si>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</si>
  <si>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</si>
  <si>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</si>
  <si>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</si>
  <si>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</si>
  <si>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</si>
  <si>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</si>
  <si>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</si>
  <si>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</si>
  <si>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</si>
  <si>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</si>
  <si>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</si>
  <si>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</si>
  <si>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</si>
  <si>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</si>
  <si>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</si>
  <si>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</si>
  <si>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</si>
  <si>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</si>
  <si>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</si>
  <si>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</si>
  <si>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</si>
  <si>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</si>
  <si>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</si>
  <si>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</si>
  <si>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</si>
  <si>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</si>
  <si>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</si>
  <si>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</si>
  <si>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</si>
  <si>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</si>
  <si>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</si>
  <si>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</si>
  <si>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</si>
  <si>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</si>
  <si>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</si>
  <si>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</si>
  <si>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</si>
  <si>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</si>
  <si>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</si>
  <si>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</si>
  <si>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</si>
  <si>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</si>
  <si>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</si>
  <si>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</si>
  <si>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</si>
  <si>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</si>
  <si>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</si>
  <si>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</si>
  <si>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</si>
  <si>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</si>
  <si>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</si>
  <si>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</si>
  <si>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</si>
  <si>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</si>
  <si>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</si>
  <si>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</si>
  <si>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</si>
  <si>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</si>
  <si>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</si>
  <si>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</si>
  <si>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</si>
  <si>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</si>
  <si>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</si>
  <si>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</si>
  <si>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</si>
  <si>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</si>
  <si>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</si>
  <si>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</si>
  <si>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</si>
  <si>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</si>
  <si>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</si>
  <si>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</si>
  <si>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</si>
  <si>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</si>
  <si>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</si>
  <si>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</si>
  <si>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</si>
  <si>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</si>
  <si>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</si>
  <si>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</si>
  <si>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</si>
  <si>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</si>
  <si>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</si>
  <si>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</si>
  <si>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</si>
  <si>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</si>
  <si>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</si>
  <si>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</si>
  <si>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</si>
  <si>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</si>
  <si>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</si>
  <si>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</si>
  <si>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</si>
  <si>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</si>
  <si>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</si>
  <si>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</si>
  <si>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</si>
  <si>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</si>
  <si>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</si>
  <si>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</si>
  <si>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</si>
  <si>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</si>
  <si>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</si>
  <si>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</si>
  <si>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</si>
  <si>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</si>
  <si>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</si>
  <si>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</si>
  <si>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</si>
  <si>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</si>
  <si>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</si>
  <si>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</si>
  <si>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</si>
  <si>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</si>
  <si>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</si>
  <si>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</si>
  <si>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</si>
  <si>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</si>
  <si>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</si>
  <si>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</si>
  <si>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</si>
  <si>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</si>
  <si>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</si>
  <si>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</si>
  <si>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</si>
  <si>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</si>
  <si>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</si>
  <si>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</si>
  <si>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</si>
  <si>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</si>
  <si>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</si>
  <si>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</si>
  <si>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</si>
  <si>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</si>
  <si>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</si>
  <si>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</si>
  <si>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</si>
  <si>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</si>
  <si>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</si>
  <si>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</si>
  <si>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</si>
  <si>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</si>
  <si>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</si>
  <si>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</si>
  <si>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</si>
  <si>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</si>
  <si>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</si>
  <si>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</si>
  <si>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</si>
  <si>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</si>
  <si>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</si>
  <si>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</si>
  <si>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</si>
  <si>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</si>
  <si>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</si>
  <si>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</si>
  <si>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</si>
  <si>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</si>
  <si>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</si>
  <si>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</si>
  <si>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</si>
  <si>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</si>
  <si>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</si>
  <si>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</si>
  <si>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</si>
  <si>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</si>
  <si>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</si>
  <si>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</si>
  <si>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</si>
  <si>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</si>
  <si>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</si>
  <si>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</si>
  <si>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</si>
  <si>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</si>
  <si>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</si>
  <si>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</si>
  <si>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</si>
  <si>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</si>
  <si>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</si>
  <si>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</si>
  <si>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</si>
  <si>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</si>
  <si>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</si>
  <si>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</si>
  <si>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</si>
  <si>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</si>
  <si>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</si>
  <si>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</si>
  <si>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</si>
  <si>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</si>
  <si>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</si>
  <si>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</si>
  <si>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</si>
  <si>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</si>
  <si>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</si>
  <si>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</si>
  <si>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</si>
  <si>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</si>
  <si>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</si>
  <si>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</si>
  <si>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</si>
  <si>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</si>
  <si>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</si>
  <si>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</si>
  <si>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</si>
  <si>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</si>
  <si>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</si>
  <si>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</si>
  <si>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</si>
  <si>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</si>
  <si>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</si>
  <si>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</si>
  <si>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</si>
  <si>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</si>
  <si>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</si>
  <si>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</si>
  <si>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</si>
  <si>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</si>
  <si>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</si>
  <si>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</si>
  <si>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</si>
  <si>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</si>
  <si>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</si>
  <si>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</si>
  <si>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</si>
  <si>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</si>
  <si>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</si>
  <si>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</si>
  <si>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</si>
  <si>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</si>
  <si>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</si>
  <si>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</si>
  <si>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</si>
  <si>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</si>
  <si>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</si>
  <si>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</si>
  <si>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</si>
  <si>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</si>
  <si>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</si>
  <si>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</si>
  <si>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</si>
  <si>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</si>
  <si>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</si>
  <si>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</si>
  <si>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</si>
  <si>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</si>
  <si>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</si>
  <si>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</si>
  <si>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</si>
  <si>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</si>
  <si>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</si>
  <si>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</si>
  <si>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</si>
  <si>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</si>
  <si>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</si>
  <si>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</si>
  <si>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</si>
  <si>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</si>
  <si>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</si>
  <si>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</si>
  <si>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</si>
  <si>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</si>
  <si>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</si>
  <si>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</si>
  <si>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</si>
  <si>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</si>
  <si>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</si>
  <si>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</si>
  <si>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</si>
  <si>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</si>
  <si>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</si>
  <si>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</si>
  <si>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</si>
  <si>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</si>
  <si>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</si>
  <si>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</si>
  <si>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</si>
  <si>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</si>
  <si>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</si>
  <si>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</si>
  <si>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</si>
  <si>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</si>
  <si>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</si>
  <si>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</si>
  <si>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</si>
  <si>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</si>
  <si>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</si>
  <si>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</si>
  <si>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</si>
  <si>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</si>
  <si>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</si>
  <si>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</si>
  <si>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</si>
  <si>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</si>
  <si>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</si>
  <si>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</si>
  <si>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</si>
  <si>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</si>
  <si>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</si>
  <si>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</si>
  <si>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</si>
  <si>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</si>
  <si>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</si>
  <si>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</si>
  <si>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</si>
  <si>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</si>
  <si>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</si>
  <si>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</si>
  <si>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</si>
  <si>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</si>
  <si>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</si>
  <si>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</si>
  <si>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</si>
  <si>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</si>
  <si>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</si>
  <si>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</si>
  <si>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</si>
  <si>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</si>
  <si>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</si>
  <si>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</si>
  <si>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</si>
  <si>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</si>
  <si>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</si>
  <si>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</si>
  <si>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</si>
  <si>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</si>
  <si>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</si>
  <si>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</si>
  <si>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</si>
  <si>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</si>
  <si>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</si>
  <si>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</si>
  <si>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</si>
  <si>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</si>
  <si>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</si>
  <si>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</si>
  <si>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</si>
  <si>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</si>
  <si>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</si>
  <si>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</si>
  <si>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</si>
  <si>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</si>
  <si>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</si>
  <si>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</si>
  <si>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</si>
  <si>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</si>
  <si>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</si>
  <si>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</si>
  <si>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</si>
  <si>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</si>
  <si>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</si>
  <si>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</si>
  <si>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</si>
  <si>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</si>
  <si>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</si>
  <si>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</si>
  <si>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</si>
  <si>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</si>
  <si>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</si>
  <si>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</si>
  <si>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</si>
  <si>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</si>
  <si>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</si>
  <si>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</si>
  <si>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</si>
  <si>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</si>
  <si>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</si>
  <si>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</si>
  <si>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</si>
  <si>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</si>
  <si>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</si>
  <si>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</si>
  <si>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</si>
  <si>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</si>
  <si>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</si>
  <si>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</si>
  <si>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</si>
  <si>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</si>
  <si>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</si>
  <si>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</si>
  <si>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</si>
  <si>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</si>
  <si>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</si>
  <si>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</si>
  <si>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</si>
  <si>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</si>
  <si>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</si>
  <si>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</si>
  <si>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</si>
  <si>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</si>
  <si>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</si>
  <si>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</si>
  <si>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</si>
  <si>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</si>
  <si>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</si>
  <si>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</si>
  <si>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</si>
  <si>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</si>
  <si>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</si>
  <si>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</si>
  <si>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</si>
  <si>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</si>
  <si>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</si>
  <si>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</si>
  <si>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</si>
  <si>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</si>
  <si>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</si>
  <si>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</si>
  <si>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</si>
  <si>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</si>
  <si>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</si>
  <si>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</si>
  <si>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</si>
  <si>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</si>
  <si>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</si>
  <si>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</si>
  <si>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</si>
  <si>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</si>
  <si>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</si>
  <si>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</si>
  <si>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</si>
  <si>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</si>
  <si>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</si>
  <si>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</si>
  <si>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</si>
  <si>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</si>
  <si>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</si>
  <si>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</si>
  <si>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</si>
  <si>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</si>
  <si>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</si>
  <si>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</si>
  <si>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</si>
  <si>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</si>
  <si>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</si>
  <si>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</si>
  <si>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</si>
  <si>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</si>
  <si>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</si>
  <si>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</si>
  <si>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</si>
  <si>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</si>
  <si>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</si>
  <si>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</si>
  <si>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</si>
  <si>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</si>
  <si>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</si>
  <si>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</si>
  <si>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</si>
  <si>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</si>
  <si>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</si>
  <si>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</si>
  <si>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</si>
  <si>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</si>
  <si>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</si>
  <si>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</si>
  <si>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</si>
  <si>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</si>
  <si>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</si>
  <si>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</si>
  <si>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</si>
  <si>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</si>
  <si>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</si>
  <si>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</si>
  <si>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</si>
  <si>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</si>
  <si>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</si>
  <si>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</si>
  <si>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</si>
  <si>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</si>
  <si>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</si>
  <si>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</si>
  <si>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</si>
  <si>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</si>
  <si>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</si>
  <si>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</si>
  <si>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</si>
  <si>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</si>
  <si>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</si>
  <si>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</si>
  <si>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</si>
  <si>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</si>
  <si>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</si>
  <si>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</si>
  <si>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</si>
  <si>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</si>
  <si>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</si>
  <si>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</si>
  <si>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</si>
  <si>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</si>
  <si>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</si>
  <si>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</si>
  <si>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</si>
  <si>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</si>
  <si>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</si>
  <si>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</si>
  <si>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</si>
  <si>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</si>
  <si>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</si>
  <si>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</si>
  <si>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</si>
  <si>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</si>
  <si>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</si>
  <si>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</si>
  <si>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</si>
  <si>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</si>
  <si>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</si>
  <si>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</si>
  <si>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</si>
  <si>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</si>
  <si>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</si>
  <si>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</si>
  <si>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</si>
  <si>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</si>
  <si>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</si>
  <si>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</si>
  <si>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</si>
  <si>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</si>
  <si>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</si>
  <si>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</si>
  <si>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</si>
  <si>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</si>
  <si>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</si>
  <si>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</si>
  <si>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</si>
  <si>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</si>
  <si>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</si>
  <si>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</si>
  <si>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</si>
  <si>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</si>
  <si>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</si>
  <si>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</si>
  <si>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</si>
  <si>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</si>
  <si>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</si>
  <si>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</si>
  <si>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</si>
  <si>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</si>
  <si>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</si>
  <si>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</si>
  <si>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</si>
  <si>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</si>
  <si>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</si>
  <si>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</si>
  <si>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</si>
  <si>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</si>
  <si>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</si>
  <si>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</si>
  <si>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</si>
  <si>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</si>
  <si>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</si>
  <si>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</si>
  <si>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</si>
  <si>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</si>
  <si>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</si>
  <si>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</si>
  <si>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</si>
  <si>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</si>
  <si>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</si>
  <si>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</si>
  <si>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</si>
  <si>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</si>
  <si>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</si>
  <si>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</si>
  <si>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</si>
  <si>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</si>
  <si>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</si>
  <si>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</si>
  <si>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</si>
  <si>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</si>
  <si>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</si>
  <si>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</si>
  <si>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</si>
  <si>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</si>
  <si>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</si>
  <si>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</si>
  <si>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</si>
  <si>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</si>
  <si>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</si>
  <si>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</si>
  <si>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</si>
  <si>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</si>
  <si>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</si>
  <si>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</si>
  <si>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</si>
  <si>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</si>
  <si>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</si>
  <si>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</si>
  <si>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</si>
  <si>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</si>
  <si>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</si>
  <si>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</si>
  <si>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</si>
  <si>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</si>
  <si>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</si>
  <si>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</si>
  <si>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</si>
  <si>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</si>
  <si>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</si>
  <si>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</si>
  <si>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</si>
  <si>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</si>
  <si>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</si>
  <si>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</si>
  <si>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</si>
  <si>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</si>
  <si>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</si>
  <si>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</si>
  <si>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</si>
  <si>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</si>
  <si>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</si>
  <si>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</si>
  <si>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</si>
  <si>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</si>
  <si>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</si>
  <si>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</si>
  <si>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</si>
  <si>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</si>
  <si>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</si>
  <si>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</si>
  <si>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</si>
  <si>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</si>
  <si>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</si>
  <si>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</si>
  <si>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</si>
  <si>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</si>
  <si>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</si>
  <si>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</si>
  <si>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</si>
  <si>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</si>
  <si>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</si>
  <si>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</si>
  <si>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</si>
  <si>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</si>
  <si>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</si>
  <si>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</si>
  <si>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</si>
  <si>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</si>
  <si>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</si>
  <si>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</si>
  <si>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</si>
  <si>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</si>
  <si>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</si>
  <si>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</si>
  <si>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</si>
  <si>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</si>
  <si>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</si>
  <si>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</si>
  <si>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</si>
  <si>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</si>
  <si>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</si>
  <si>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</si>
  <si>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</si>
  <si>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</si>
  <si>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</si>
  <si>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</si>
  <si>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</si>
  <si>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</si>
  <si>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</si>
  <si>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</si>
  <si>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</si>
  <si>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</si>
  <si>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</si>
  <si>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</si>
  <si>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</si>
  <si>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</si>
  <si>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</si>
  <si>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</si>
  <si>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</si>
  <si>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</si>
  <si>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</si>
  <si>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</si>
  <si>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</si>
  <si>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</si>
  <si>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</si>
  <si>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</si>
  <si>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</si>
  <si>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</si>
  <si>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</si>
  <si>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</si>
  <si>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</si>
  <si>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</si>
  <si>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</si>
  <si>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</si>
  <si>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</si>
  <si>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</si>
  <si>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</si>
  <si>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</si>
  <si>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</si>
  <si>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</si>
  <si>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</si>
  <si>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</si>
  <si>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</si>
  <si>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</si>
  <si>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</si>
  <si>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</si>
  <si>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</si>
  <si>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</si>
  <si>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</si>
  <si>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</si>
  <si>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</si>
  <si>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</si>
  <si>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</si>
  <si>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</si>
  <si>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</si>
  <si>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</si>
  <si>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</si>
  <si>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</si>
  <si>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</si>
  <si>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</si>
  <si>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</si>
  <si>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</si>
  <si>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</si>
  <si>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</si>
  <si>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</si>
  <si>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</si>
  <si>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</si>
  <si>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</si>
  <si>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</si>
  <si>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</si>
  <si>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</si>
  <si>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</si>
  <si>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</si>
  <si>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</si>
  <si>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</si>
  <si>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</si>
  <si>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</si>
  <si>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</si>
  <si>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</si>
  <si>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</si>
  <si>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</si>
  <si>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</si>
  <si>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</si>
  <si>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</si>
  <si>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</si>
  <si>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</si>
  <si>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</si>
  <si>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</si>
  <si>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</si>
  <si>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</si>
  <si>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</si>
  <si>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</si>
  <si>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</si>
  <si>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</si>
  <si>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</si>
  <si>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</si>
  <si>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</si>
  <si>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</si>
  <si>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</si>
  <si>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</si>
  <si>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</si>
  <si>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</si>
  <si>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</si>
  <si>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</si>
  <si>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</si>
  <si>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</si>
  <si>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</si>
  <si>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</si>
  <si>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</si>
  <si>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</si>
  <si>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</si>
  <si>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</si>
  <si>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</si>
  <si>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</si>
  <si>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</si>
  <si>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</si>
  <si>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</si>
  <si>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</si>
  <si>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</si>
  <si>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</si>
  <si>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</si>
  <si>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</si>
  <si>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</si>
  <si>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</si>
  <si>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</si>
  <si>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</si>
  <si>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</si>
  <si>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</si>
  <si>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</si>
  <si>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</si>
  <si>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</si>
  <si>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</si>
  <si>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</si>
  <si>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</si>
  <si>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</si>
  <si>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</si>
  <si>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</si>
  <si>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</si>
  <si>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</si>
  <si>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</si>
  <si>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</si>
  <si>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</si>
  <si>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</si>
  <si>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</si>
  <si>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</si>
  <si>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</si>
  <si>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</si>
  <si>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</si>
  <si>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</si>
  <si>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</si>
  <si>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</si>
  <si>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</si>
  <si>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</si>
  <si>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</si>
  <si>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</si>
  <si>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</si>
  <si>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</si>
  <si>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</si>
  <si>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</si>
  <si>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</si>
  <si>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</si>
  <si>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</si>
  <si>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</si>
  <si>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</si>
  <si>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</si>
  <si>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</si>
  <si>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</si>
  <si>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</si>
  <si>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</si>
  <si>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</si>
  <si>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</si>
  <si>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</si>
  <si>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</si>
  <si>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</si>
  <si>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</si>
  <si>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</si>
  <si>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</si>
  <si>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</si>
  <si>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</si>
  <si>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</si>
  <si>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</si>
  <si>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</si>
  <si>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</si>
  <si>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</si>
  <si>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</si>
  <si>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</si>
  <si>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</si>
  <si>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</si>
  <si>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</si>
  <si>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</si>
  <si>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</si>
  <si>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</si>
  <si>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</si>
  <si>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</si>
  <si>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</si>
  <si>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</si>
  <si>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</si>
  <si>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</si>
  <si>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</si>
  <si>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</si>
  <si>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</si>
  <si>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</si>
  <si>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</si>
  <si>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</si>
  <si>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</si>
  <si>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</si>
  <si>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</si>
  <si>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</si>
  <si>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</si>
  <si>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</si>
  <si>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</si>
  <si>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</si>
  <si>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</si>
  <si>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</si>
  <si>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</si>
  <si>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</si>
  <si>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</si>
  <si>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</si>
  <si>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</si>
  <si>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</si>
  <si>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</si>
  <si>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</si>
  <si>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</si>
  <si>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</si>
  <si>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</si>
  <si>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</si>
  <si>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</si>
  <si>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</si>
  <si>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</si>
  <si>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</si>
  <si>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</si>
  <si>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</si>
  <si>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</si>
  <si>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</si>
  <si>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</si>
  <si>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</si>
  <si>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</si>
  <si>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</si>
  <si>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</si>
  <si>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</si>
  <si>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</si>
  <si>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</si>
  <si>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</si>
  <si>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</si>
  <si>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</si>
  <si>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</si>
  <si>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</si>
  <si>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</si>
  <si>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</si>
  <si>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</si>
  <si>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</si>
  <si>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</si>
  <si>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</si>
  <si>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</si>
  <si>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</si>
  <si>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</si>
  <si>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</si>
  <si>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</si>
  <si>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</si>
  <si>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</si>
  <si>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</si>
  <si>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</si>
  <si>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</si>
  <si>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</si>
  <si>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</si>
  <si>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</si>
  <si>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</si>
  <si>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</si>
  <si>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</si>
  <si>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</si>
  <si>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</si>
  <si>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</si>
  <si>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</si>
  <si>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</si>
  <si>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</si>
  <si>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</si>
  <si>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</si>
  <si>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</si>
  <si>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</si>
  <si>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</si>
  <si>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</si>
  <si>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</si>
  <si>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</si>
  <si>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</si>
  <si>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</si>
  <si>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</si>
  <si>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</si>
  <si>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</si>
  <si>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</si>
  <si>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</si>
  <si>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</si>
  <si>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</si>
  <si>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</si>
  <si>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</si>
  <si>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</si>
  <si>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</si>
  <si>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</si>
  <si>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</si>
  <si>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</si>
  <si>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</si>
  <si>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</si>
  <si>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</si>
  <si>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</si>
  <si>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</si>
  <si>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</si>
  <si>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</si>
  <si>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</si>
  <si>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</si>
  <si>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</si>
  <si>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</si>
  <si>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</si>
  <si>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</si>
  <si>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</si>
  <si>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</si>
  <si>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</si>
  <si>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</si>
  <si>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</si>
  <si>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</si>
  <si>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</si>
  <si>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</si>
  <si>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</si>
  <si>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</si>
  <si>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</si>
  <si>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</si>
  <si>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</si>
  <si>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</si>
  <si>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</si>
  <si>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</si>
  <si>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</si>
  <si>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</si>
  <si>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</si>
  <si>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</si>
  <si>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</si>
  <si>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</si>
  <si>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</si>
  <si>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</si>
  <si>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</si>
  <si>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</si>
  <si>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</si>
  <si>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</si>
  <si>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</si>
  <si>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</si>
  <si>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</si>
  <si>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</si>
  <si>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</si>
  <si>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</si>
  <si>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</si>
  <si>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</si>
  <si>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</si>
  <si>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</si>
  <si>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</si>
  <si>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</si>
  <si>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</si>
  <si>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</si>
  <si>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</si>
  <si>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</si>
  <si>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</si>
  <si>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</si>
  <si>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</si>
  <si>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</si>
  <si>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</si>
  <si>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</si>
  <si>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</si>
  <si>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</si>
  <si>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</si>
  <si>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</si>
  <si>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</si>
  <si>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</si>
  <si>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</si>
  <si>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</si>
  <si>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</si>
  <si>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</si>
  <si>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</si>
  <si>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</si>
  <si>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</si>
  <si>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</si>
  <si>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</si>
  <si>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</si>
  <si>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</si>
  <si>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</si>
  <si>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</si>
  <si>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</si>
  <si>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</si>
  <si>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</si>
  <si>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</si>
  <si>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</si>
  <si>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</si>
  <si>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</si>
  <si>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</si>
  <si>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</si>
  <si>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</si>
  <si>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</si>
  <si>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</si>
  <si>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</si>
  <si>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</si>
  <si>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</si>
  <si>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</si>
  <si>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</si>
  <si>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</si>
  <si>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</si>
  <si>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</si>
  <si>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</si>
  <si>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</si>
  <si>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</si>
  <si>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</si>
  <si>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</si>
  <si>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</si>
  <si>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</si>
  <si>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</si>
  <si>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</si>
  <si>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</si>
  <si>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</si>
  <si>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</si>
  <si>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</si>
  <si>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</si>
  <si>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</si>
  <si>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</si>
  <si>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</si>
  <si>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</si>
  <si>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</si>
  <si>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</si>
  <si>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</si>
  <si>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</si>
  <si>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</si>
  <si>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</si>
  <si>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</si>
  <si>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</si>
  <si>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</si>
  <si>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</si>
  <si>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</si>
  <si>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</si>
  <si>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</si>
  <si>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</si>
  <si>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</si>
  <si>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</si>
  <si>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</si>
  <si>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</si>
  <si>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</si>
  <si>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</si>
  <si>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</si>
  <si>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</si>
  <si>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</si>
  <si>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</si>
  <si>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</si>
  <si>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</si>
  <si>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</si>
  <si>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</si>
  <si>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</si>
  <si>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</si>
  <si>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</si>
  <si>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</si>
  <si>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</si>
  <si>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</si>
  <si>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</si>
  <si>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</si>
  <si>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</si>
  <si>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</si>
  <si>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</si>
  <si>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</si>
  <si>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</si>
  <si>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</si>
  <si>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</si>
  <si>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</si>
  <si>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</si>
  <si>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</si>
  <si>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</si>
  <si>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</si>
  <si>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</si>
  <si>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</si>
  <si>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</si>
  <si>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</si>
  <si>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</si>
  <si>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</si>
  <si>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</si>
  <si>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</si>
  <si>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</si>
  <si>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</si>
  <si>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</si>
  <si>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</si>
  <si>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</si>
  <si>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</si>
  <si>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</si>
  <si>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</si>
  <si>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</si>
  <si>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</si>
  <si>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</si>
  <si>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</si>
  <si>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</si>
  <si>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</si>
  <si>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</si>
  <si>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</si>
  <si>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</si>
  <si>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</si>
  <si>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</si>
  <si>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</si>
  <si>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</si>
  <si>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</si>
  <si>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</si>
  <si>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</si>
  <si>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</si>
  <si>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</si>
  <si>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</si>
  <si>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</si>
  <si>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</si>
  <si>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</si>
  <si>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</si>
  <si>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</si>
  <si>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</si>
  <si>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</si>
  <si>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</si>
  <si>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</si>
  <si>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</si>
  <si>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</si>
  <si>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</si>
  <si>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</si>
  <si>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</si>
  <si>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</si>
  <si>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</si>
  <si>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</si>
  <si>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</si>
  <si>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</si>
  <si>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</si>
  <si>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</si>
  <si>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</si>
  <si>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</si>
  <si>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</si>
  <si>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</si>
  <si>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</si>
  <si>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</si>
  <si>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</si>
  <si>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</si>
  <si>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</si>
  <si>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</si>
  <si>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</si>
  <si>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</si>
  <si>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</si>
  <si>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</si>
  <si>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</si>
  <si>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</si>
  <si>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</si>
  <si>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</si>
  <si>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</si>
  <si>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</si>
  <si>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</si>
  <si>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</si>
  <si>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</si>
  <si>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</si>
  <si>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</si>
  <si>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</si>
  <si>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</si>
  <si>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</si>
  <si>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</si>
  <si>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</si>
  <si>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</si>
  <si>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</si>
  <si>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</si>
  <si>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</si>
  <si>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</si>
  <si>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</si>
  <si>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</si>
  <si>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</si>
  <si>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</si>
  <si>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</si>
  <si>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</si>
  <si>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</si>
  <si>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</si>
  <si>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</si>
  <si>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</si>
  <si>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</si>
  <si>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</si>
  <si>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</si>
  <si>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</si>
  <si>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</si>
  <si>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</si>
  <si>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</si>
  <si>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</si>
  <si>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</si>
  <si>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</si>
  <si>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</si>
  <si>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</si>
  <si>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</si>
  <si>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</si>
  <si>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</si>
  <si>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</si>
  <si>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</si>
  <si>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</si>
  <si>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</si>
  <si>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</si>
  <si>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</si>
  <si>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</si>
  <si>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</si>
  <si>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</si>
  <si>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</si>
  <si>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</si>
  <si>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</si>
  <si>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</si>
  <si>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</si>
  <si>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</si>
  <si>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</si>
  <si>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</si>
  <si>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</si>
  <si>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</si>
  <si>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</si>
  <si>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</si>
  <si>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</si>
  <si>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</si>
  <si>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</si>
  <si>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</si>
  <si>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</si>
  <si>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</si>
  <si>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</si>
  <si>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</si>
  <si>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</si>
  <si>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</si>
  <si>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</si>
  <si>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</si>
  <si>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</si>
  <si>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</si>
  <si>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</si>
  <si>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</si>
  <si>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</si>
  <si>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</si>
  <si>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</si>
  <si>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</si>
  <si>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</si>
  <si>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</si>
  <si>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</si>
  <si>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</si>
  <si>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</si>
  <si>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</si>
  <si>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</si>
  <si>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</si>
  <si>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</si>
  <si>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</si>
  <si>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</si>
  <si>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</si>
  <si>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</si>
  <si>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</si>
  <si>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</si>
  <si>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</si>
  <si>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</si>
  <si>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</si>
  <si>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</si>
  <si>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</si>
  <si>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</si>
  <si>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</si>
  <si>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</si>
  <si>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</si>
  <si>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</si>
  <si>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</si>
  <si>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</si>
  <si>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</si>
  <si>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</si>
  <si>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</si>
  <si>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</si>
  <si>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</si>
  <si>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</si>
  <si>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</si>
  <si>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</si>
  <si>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</si>
  <si>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</si>
  <si>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</si>
  <si>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</si>
  <si>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</si>
  <si>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</si>
  <si>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</si>
  <si>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</si>
  <si>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</si>
  <si>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</si>
  <si>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</si>
  <si>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</si>
  <si>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</si>
  <si>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</si>
  <si>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</si>
  <si>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</si>
  <si>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</si>
  <si>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</si>
  <si>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</si>
  <si>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</si>
  <si>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</si>
  <si>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</si>
  <si>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</si>
  <si>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</si>
  <si>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</si>
  <si>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</si>
  <si>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</si>
  <si>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</si>
  <si>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</si>
  <si>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</si>
  <si>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</si>
  <si>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</si>
  <si>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</si>
  <si>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</si>
  <si>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</si>
  <si>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</si>
  <si>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</si>
  <si>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</si>
  <si>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</si>
  <si>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</si>
  <si>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</si>
  <si>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</si>
  <si>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</si>
  <si>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</si>
  <si>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</si>
  <si>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</si>
  <si>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</si>
  <si>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</si>
  <si>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</si>
  <si>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</si>
  <si>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</si>
  <si>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</si>
  <si>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</si>
  <si>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</si>
  <si>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</si>
  <si>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</si>
  <si>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</si>
  <si>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</si>
  <si>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</si>
  <si>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</si>
  <si>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</si>
  <si>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</si>
  <si>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</si>
  <si>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</si>
  <si>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</si>
  <si>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</si>
  <si>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</si>
  <si>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</si>
  <si>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</si>
  <si>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</si>
  <si>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</si>
  <si>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</si>
  <si>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</si>
  <si>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</si>
  <si>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</si>
  <si>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</si>
  <si>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</si>
  <si>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</si>
  <si>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</si>
  <si>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</si>
  <si>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</si>
  <si>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</si>
  <si>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</si>
  <si>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</si>
  <si>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</si>
  <si>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</si>
  <si>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</si>
  <si>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</si>
  <si>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</si>
  <si>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</si>
  <si>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</si>
  <si>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</si>
  <si>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</si>
  <si>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</si>
  <si>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</si>
  <si>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</si>
  <si>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</si>
  <si>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</si>
  <si>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</si>
  <si>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</si>
  <si>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</si>
  <si>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</si>
  <si>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</si>
  <si>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</si>
  <si>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</si>
  <si>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</si>
  <si>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</si>
  <si>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</si>
  <si>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</si>
  <si>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</si>
  <si>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</si>
  <si>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</si>
  <si>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</si>
  <si>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</si>
  <si>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</si>
  <si>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</si>
  <si>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</si>
  <si>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</si>
  <si>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</si>
  <si>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</si>
  <si>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</si>
  <si>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</si>
  <si>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</si>
  <si>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</si>
  <si>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</si>
  <si>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</si>
  <si>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</si>
  <si>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</si>
  <si>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</si>
  <si>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</si>
  <si>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</si>
  <si>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</si>
  <si>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</si>
  <si>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</si>
  <si>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</si>
  <si>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</si>
  <si>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</si>
  <si>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</si>
  <si>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</si>
  <si>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</si>
  <si>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</si>
  <si>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</si>
  <si>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</si>
  <si>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</si>
  <si>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</si>
  <si>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</si>
  <si>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</si>
  <si>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</si>
  <si>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</si>
  <si>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</si>
  <si>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</si>
  <si>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</si>
  <si>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</si>
  <si>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</si>
  <si>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</si>
  <si>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</si>
  <si>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</si>
  <si>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</si>
  <si>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</si>
  <si>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</si>
  <si>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</si>
  <si>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</si>
  <si>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</si>
  <si>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</si>
  <si>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</si>
  <si>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</si>
  <si>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</si>
  <si>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</si>
  <si>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</si>
  <si>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</si>
  <si>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</si>
  <si>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</si>
  <si>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</si>
  <si>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</si>
  <si>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</si>
  <si>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</si>
  <si>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</si>
  <si>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</si>
  <si>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</si>
  <si>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</si>
  <si>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</si>
  <si>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</si>
  <si>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</si>
  <si>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</si>
  <si>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</si>
  <si>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</si>
  <si>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</si>
  <si>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</si>
  <si>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</si>
  <si>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</si>
  <si>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</si>
  <si>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</si>
  <si>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</si>
  <si>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</si>
  <si>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</si>
  <si>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</si>
  <si>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</si>
  <si>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</si>
  <si>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</si>
  <si>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</si>
  <si>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</si>
  <si>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</si>
  <si>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</si>
  <si>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</si>
  <si>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</si>
  <si>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</si>
  <si>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</si>
  <si>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</si>
  <si>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</si>
  <si>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</si>
  <si>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</si>
  <si>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</si>
  <si>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</si>
  <si>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</si>
  <si>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</si>
  <si>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</si>
  <si>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</si>
  <si>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</si>
  <si>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</si>
  <si>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</si>
  <si>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</si>
  <si>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</si>
  <si>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</si>
  <si>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</si>
  <si>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</si>
  <si>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</si>
  <si>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</si>
  <si>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</si>
  <si>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</si>
  <si>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</si>
  <si>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</si>
  <si>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</si>
  <si>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</si>
  <si>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</si>
  <si>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</si>
  <si>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</si>
  <si>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</si>
  <si>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</si>
  <si>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</si>
  <si>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</si>
  <si>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</si>
  <si>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</si>
  <si>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</si>
  <si>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</si>
  <si>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</si>
  <si>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</si>
  <si>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</si>
  <si>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</si>
  <si>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</si>
  <si>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</si>
  <si>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</si>
  <si>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</si>
  <si>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</si>
  <si>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</si>
  <si>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</si>
  <si>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</si>
  <si>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</si>
  <si>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</si>
  <si>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</si>
  <si>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</si>
  <si>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</si>
  <si>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</si>
  <si>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</si>
  <si>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</si>
  <si>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</si>
  <si>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</si>
  <si>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</si>
  <si>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</si>
  <si>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</si>
  <si>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</si>
  <si>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</si>
  <si>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</si>
  <si>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</si>
  <si>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</si>
  <si>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</si>
  <si>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</si>
  <si>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</si>
  <si>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</si>
  <si>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</si>
  <si>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</si>
  <si>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</si>
  <si>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</si>
  <si>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</si>
  <si>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</si>
  <si>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</si>
  <si>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</si>
  <si>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</si>
  <si>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</si>
  <si>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</si>
  <si>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</si>
  <si>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</si>
  <si>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</si>
  <si>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</si>
  <si>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</si>
  <si>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</si>
  <si>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</si>
  <si>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</si>
  <si>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</si>
  <si>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</si>
  <si>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</si>
  <si>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</si>
  <si>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</si>
  <si>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</si>
  <si>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</si>
  <si>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</si>
  <si>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</si>
  <si>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</si>
  <si>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</si>
  <si>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</si>
  <si>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</si>
  <si>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</si>
  <si>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</si>
  <si>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</si>
  <si>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</si>
  <si>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</si>
  <si>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</si>
  <si>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</si>
  <si>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</si>
  <si>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</si>
  <si>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</si>
  <si>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</si>
  <si>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</si>
  <si>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</si>
  <si>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</si>
  <si>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</si>
  <si>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</si>
  <si>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</si>
  <si>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</si>
  <si>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</si>
  <si>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</si>
  <si>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</si>
  <si>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</si>
  <si>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</si>
  <si>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</si>
  <si>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</si>
  <si>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</si>
  <si>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</si>
  <si>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</si>
  <si>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</si>
  <si>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</si>
  <si>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</si>
  <si>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</si>
  <si>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</si>
  <si>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</si>
  <si>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</si>
  <si>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</si>
  <si>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</si>
  <si>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</si>
  <si>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</si>
  <si>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</si>
  <si>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</si>
  <si>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</si>
  <si>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</si>
  <si>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</si>
  <si>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</si>
  <si>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</si>
  <si>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</si>
  <si>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</si>
  <si>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</si>
  <si>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</si>
  <si>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</si>
  <si>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</si>
  <si>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</si>
  <si>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</si>
  <si>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</si>
  <si>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</si>
  <si>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</si>
  <si>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</si>
  <si>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</si>
  <si>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</si>
  <si>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</si>
  <si>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</si>
  <si>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</si>
  <si>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</si>
  <si>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</si>
  <si>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</si>
  <si>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</si>
  <si>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</si>
  <si>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</si>
  <si>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</si>
  <si>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</si>
  <si>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</si>
  <si>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</si>
  <si>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</si>
  <si>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</si>
  <si>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</si>
  <si>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</si>
  <si>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</si>
  <si>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</si>
  <si>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</si>
  <si>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</si>
  <si>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</si>
  <si>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</si>
  <si>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</si>
  <si>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</si>
  <si>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</si>
  <si>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</si>
  <si>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</si>
  <si>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</si>
  <si>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</si>
  <si>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</si>
  <si>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</si>
  <si>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</si>
  <si>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</si>
  <si>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</si>
  <si>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</si>
  <si>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</si>
  <si>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</si>
  <si>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</si>
  <si>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</si>
  <si>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</si>
  <si>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</si>
  <si>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</si>
  <si>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</si>
  <si>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</si>
  <si>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</si>
  <si>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</si>
  <si>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</si>
  <si>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</si>
  <si>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</si>
  <si>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</si>
  <si>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</si>
  <si>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</si>
  <si>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</si>
  <si>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</si>
  <si>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</si>
  <si>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</si>
  <si>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</si>
  <si>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</si>
  <si>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</si>
  <si>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</si>
  <si>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</si>
  <si>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</si>
  <si>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</si>
  <si>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</si>
  <si>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</si>
  <si>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</si>
  <si>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</si>
  <si>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</si>
  <si>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</si>
  <si>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</si>
  <si>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</si>
  <si>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</si>
  <si>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</si>
  <si>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</si>
  <si>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</si>
  <si>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</si>
  <si>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</si>
  <si>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</si>
  <si>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</si>
  <si>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</si>
  <si>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</si>
  <si>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</si>
  <si>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</si>
  <si>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</si>
  <si>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</si>
  <si>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</si>
  <si>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</si>
  <si>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</si>
  <si>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</si>
  <si>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</si>
  <si>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</si>
  <si>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</si>
  <si>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</si>
  <si>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</si>
  <si>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</si>
  <si>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</si>
  <si>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</si>
  <si>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</si>
  <si>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</si>
  <si>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</si>
  <si>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</si>
  <si>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</si>
  <si>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</si>
  <si>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</si>
  <si>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</si>
  <si>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</si>
  <si>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</si>
  <si>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</si>
  <si>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</si>
  <si>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</si>
  <si>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</si>
  <si>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</si>
  <si>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</si>
  <si>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</si>
  <si>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</si>
  <si>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</si>
  <si>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</si>
  <si>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</si>
  <si>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</si>
  <si>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</si>
  <si>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</si>
  <si>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</si>
  <si>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</si>
  <si>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</si>
  <si>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</si>
  <si>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</si>
  <si>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</si>
  <si>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</si>
  <si>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</si>
  <si>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</si>
  <si>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</si>
  <si>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</si>
  <si>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</si>
  <si>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</si>
  <si>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</si>
  <si>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</si>
  <si>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</si>
  <si>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</si>
  <si>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</si>
  <si>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</si>
  <si>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</si>
  <si>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</si>
  <si>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</si>
  <si>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</si>
  <si>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</si>
  <si>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</si>
  <si>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</si>
  <si>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</si>
  <si>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</si>
  <si>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</si>
  <si>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</si>
  <si>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</si>
  <si>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</si>
  <si>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</si>
  <si>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</si>
  <si>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</si>
  <si>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</si>
  <si>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</si>
  <si>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</si>
  <si>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</si>
  <si>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</si>
  <si>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</si>
  <si>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</si>
  <si>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</si>
  <si>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</si>
  <si>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</si>
  <si>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</si>
  <si>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</si>
  <si>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</si>
  <si>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</si>
  <si>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</si>
  <si>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</si>
  <si>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</si>
  <si>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</si>
  <si>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</si>
  <si>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</si>
  <si>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</si>
  <si>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</si>
  <si>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</si>
  <si>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</si>
  <si>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</si>
  <si>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</si>
  <si>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</si>
  <si>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</si>
  <si>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</si>
  <si>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</si>
  <si>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</si>
  <si>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</si>
  <si>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</si>
  <si>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</si>
  <si>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</si>
  <si>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</si>
  <si>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</si>
  <si>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</si>
  <si>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</si>
  <si>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</si>
  <si>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</si>
  <si>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</si>
  <si>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</si>
  <si>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</si>
  <si>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</si>
  <si>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</si>
  <si>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</si>
  <si>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</si>
  <si>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</si>
  <si>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</si>
  <si>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</si>
  <si>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</si>
  <si>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</si>
  <si>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</si>
  <si>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</si>
  <si>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</si>
  <si>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</si>
  <si>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</si>
  <si>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</si>
  <si>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</si>
  <si>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</si>
  <si>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</si>
  <si>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</si>
  <si>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</si>
  <si>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</si>
  <si>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</si>
  <si>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</si>
  <si>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</si>
  <si>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</si>
  <si>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</si>
  <si>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</si>
  <si>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</si>
  <si>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</si>
  <si>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</si>
  <si>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</si>
  <si>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</si>
  <si>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</si>
  <si>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</si>
  <si>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</si>
  <si>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</si>
  <si>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</si>
  <si>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</si>
  <si>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</si>
  <si>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</si>
  <si>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</si>
  <si>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</si>
  <si>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</si>
  <si>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</si>
  <si>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</si>
  <si>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</si>
  <si>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</si>
  <si>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</si>
  <si>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</si>
  <si>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</si>
  <si>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</si>
  <si>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</si>
  <si>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</si>
  <si>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</si>
  <si>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</si>
  <si>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</si>
  <si>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</si>
  <si>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</si>
  <si>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</si>
  <si>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</si>
  <si>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</si>
  <si>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</si>
  <si>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</si>
  <si>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</si>
  <si>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</si>
  <si>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</si>
  <si>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</si>
  <si>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</si>
  <si>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</si>
  <si>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</si>
  <si>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</si>
  <si>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</si>
  <si>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</si>
  <si>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</si>
  <si>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</si>
  <si>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</si>
  <si>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</si>
  <si>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</si>
  <si>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</si>
  <si>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</si>
  <si>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</si>
  <si>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</si>
  <si>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</si>
  <si>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</si>
  <si>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</si>
  <si>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</si>
  <si>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</si>
  <si>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</si>
  <si>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</si>
  <si>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</si>
  <si>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</si>
  <si>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</si>
  <si>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</si>
  <si>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</si>
  <si>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</si>
  <si>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</si>
  <si>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</si>
  <si>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</si>
  <si>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</si>
  <si>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</si>
  <si>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</si>
  <si>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</si>
  <si>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</si>
  <si>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</si>
  <si>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</si>
  <si>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</si>
  <si>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</si>
  <si>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</si>
  <si>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</si>
  <si>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</si>
  <si>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</si>
  <si>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</si>
  <si>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</si>
  <si>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</si>
  <si>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</si>
  <si>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</si>
  <si>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</si>
  <si>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</si>
  <si>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</si>
  <si>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</si>
  <si>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</si>
  <si>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</si>
  <si>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</si>
  <si>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</si>
  <si>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</si>
  <si>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</si>
  <si>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</si>
  <si>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</si>
  <si>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</si>
  <si>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</si>
  <si>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</si>
  <si>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</si>
  <si>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</si>
  <si>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</si>
  <si>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</si>
  <si>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</si>
  <si>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</si>
  <si>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</si>
  <si>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</si>
  <si>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</si>
  <si>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</si>
  <si>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</si>
  <si>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</si>
  <si>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</si>
  <si>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</si>
  <si>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</si>
  <si>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</si>
  <si>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</si>
  <si>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</si>
  <si>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</si>
  <si>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</si>
  <si>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</si>
  <si>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</si>
  <si>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</si>
  <si>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</si>
  <si>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</si>
  <si>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</si>
  <si>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</si>
  <si>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</si>
  <si>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</si>
  <si>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</si>
  <si>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</si>
  <si>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</si>
  <si>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</si>
  <si>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</si>
  <si>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</si>
  <si>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</si>
  <si>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</si>
  <si>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</si>
  <si>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</si>
  <si>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</si>
  <si>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</si>
  <si>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</si>
  <si>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</si>
  <si>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</si>
  <si>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</si>
  <si>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</si>
  <si>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</si>
  <si>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</si>
  <si>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</si>
  <si>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</si>
  <si>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</si>
  <si>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</si>
  <si>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</si>
  <si>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</si>
  <si>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</si>
  <si>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</si>
  <si>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</si>
  <si>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</si>
  <si>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</si>
  <si>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</si>
  <si>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</si>
  <si>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</si>
  <si>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</si>
  <si>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</si>
  <si>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</si>
  <si>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</si>
  <si>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</si>
  <si>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</si>
  <si>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</si>
  <si>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</si>
  <si>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</si>
  <si>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</si>
  <si>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</si>
  <si>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</si>
  <si>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</si>
  <si>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</si>
  <si>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</si>
  <si>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</si>
  <si>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</si>
  <si>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</si>
  <si>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</si>
  <si>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</si>
  <si>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</si>
  <si>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</si>
  <si>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</si>
  <si>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</si>
  <si>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</si>
  <si>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</si>
  <si>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</si>
  <si>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</si>
  <si>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</si>
  <si>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</si>
  <si>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</si>
  <si>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</si>
  <si>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</si>
  <si>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</si>
  <si>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</si>
  <si>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</si>
  <si>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</si>
  <si>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</si>
  <si>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</si>
  <si>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</si>
  <si>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</si>
  <si>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</si>
  <si>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</si>
  <si>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</si>
  <si>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</si>
  <si>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</si>
  <si>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</si>
  <si>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</si>
  <si>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</si>
  <si>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</si>
  <si>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</si>
  <si>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</si>
  <si>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</si>
  <si>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</si>
  <si>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</si>
  <si>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</si>
  <si>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</si>
  <si>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</si>
  <si>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</si>
  <si>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</si>
  <si>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</si>
  <si>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</si>
  <si>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</si>
  <si>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</si>
  <si>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</si>
  <si>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</si>
  <si>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</si>
  <si>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</si>
  <si>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</si>
  <si>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</si>
  <si>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</si>
  <si>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</si>
  <si>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</si>
  <si>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</si>
  <si>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</si>
  <si>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</si>
  <si>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</si>
  <si>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</si>
  <si>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</si>
  <si>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</si>
  <si>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</si>
  <si>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</si>
  <si>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</si>
  <si>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</si>
  <si>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</si>
  <si>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</si>
  <si>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</si>
  <si>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</si>
  <si>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</si>
  <si>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</si>
  <si>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</si>
  <si>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</si>
  <si>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</si>
  <si>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</si>
  <si>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</si>
  <si>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</si>
  <si>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</si>
  <si>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</si>
  <si>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</si>
  <si>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</si>
  <si>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</si>
  <si>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</si>
  <si>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</si>
  <si>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</si>
  <si>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</si>
  <si>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</si>
  <si>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</si>
  <si>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</si>
  <si>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</si>
  <si>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</si>
  <si>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</si>
  <si>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</si>
  <si>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</si>
  <si>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</si>
  <si>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</si>
  <si>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</si>
  <si>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</si>
  <si>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</si>
  <si>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</si>
  <si>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</si>
  <si>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</si>
  <si>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</si>
  <si>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</si>
  <si>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</si>
  <si>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</si>
  <si>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</si>
  <si>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</si>
  <si>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</si>
  <si>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</si>
  <si>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</si>
  <si>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</si>
  <si>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</si>
  <si>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</si>
  <si>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</si>
  <si>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</si>
  <si>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</si>
  <si>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</si>
  <si>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</si>
  <si>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</si>
  <si>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</si>
  <si>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</si>
  <si>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</si>
  <si>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</si>
  <si>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</si>
  <si>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</si>
  <si>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</si>
  <si>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</si>
  <si>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</si>
  <si>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</si>
  <si>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</si>
  <si>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</si>
  <si>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</si>
  <si>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</si>
  <si>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</si>
  <si>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</si>
  <si>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</si>
  <si>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</si>
  <si>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</si>
  <si>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</si>
  <si>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</si>
  <si>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</si>
  <si>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</si>
  <si>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</si>
  <si>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</si>
  <si>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</si>
  <si>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</si>
  <si>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</si>
  <si>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</si>
  <si>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</si>
  <si>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</si>
  <si>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</si>
  <si>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</si>
  <si>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</si>
  <si>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</si>
  <si>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</si>
  <si>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</si>
  <si>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</si>
  <si>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</si>
  <si>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</si>
  <si>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</si>
  <si>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</si>
  <si>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</si>
  <si>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</si>
  <si>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</si>
  <si>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</si>
  <si>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</si>
  <si>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</si>
  <si>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</si>
  <si>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</si>
  <si>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</si>
  <si>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</si>
  <si>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</si>
  <si>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</si>
  <si>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</si>
  <si>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</si>
  <si>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</si>
  <si>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</si>
  <si>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</si>
  <si>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</si>
  <si>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</si>
  <si>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</si>
  <si>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</si>
  <si>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</si>
  <si>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</si>
  <si>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</si>
  <si>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</si>
  <si>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</si>
  <si>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</si>
  <si>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</si>
  <si>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</si>
  <si>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</si>
  <si>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</si>
  <si>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</si>
  <si>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</si>
  <si>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</si>
  <si>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</si>
  <si>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</si>
  <si>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</si>
  <si>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</si>
  <si>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</si>
  <si>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</si>
  <si>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</si>
  <si>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</si>
  <si>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</si>
  <si>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</si>
  <si>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</si>
  <si>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</si>
  <si>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</si>
  <si>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</si>
  <si>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</si>
  <si>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</si>
  <si>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</si>
  <si>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</si>
  <si>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</si>
  <si>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</si>
  <si>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</si>
  <si>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</si>
  <si>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</si>
  <si>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</si>
  <si>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</si>
  <si>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</si>
  <si>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</si>
  <si>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</si>
  <si>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</si>
  <si>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</si>
  <si>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</si>
  <si>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</si>
  <si>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</si>
  <si>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</si>
  <si>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</si>
  <si>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</si>
  <si>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</si>
  <si>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</si>
  <si>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</si>
  <si>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</si>
  <si>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</si>
  <si>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</si>
  <si>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</si>
  <si>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</si>
  <si>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</si>
  <si>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</si>
  <si>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</si>
  <si>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</si>
  <si>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</si>
  <si>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</si>
  <si>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</si>
  <si>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</si>
  <si>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</si>
  <si>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</si>
  <si>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</si>
  <si>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</si>
  <si>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</si>
  <si>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</si>
  <si>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</si>
  <si>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</si>
  <si>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</si>
  <si>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</si>
  <si>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</si>
  <si>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</si>
  <si>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</si>
  <si>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</si>
  <si>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</si>
  <si>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</si>
  <si>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</si>
  <si>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</si>
  <si>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</si>
  <si>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</si>
  <si>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</si>
  <si>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</si>
  <si>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</si>
  <si>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</si>
  <si>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</si>
  <si>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</si>
  <si>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</si>
  <si>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</si>
  <si>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</si>
  <si>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</si>
  <si>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</si>
  <si>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</si>
  <si>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</si>
  <si>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</si>
  <si>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</si>
  <si>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</si>
  <si>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</si>
  <si>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</si>
  <si>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</si>
  <si>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</si>
  <si>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</si>
  <si>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</si>
  <si>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</si>
  <si>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</si>
  <si>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</si>
  <si>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</si>
  <si>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</si>
  <si>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</si>
  <si>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</si>
  <si>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</si>
  <si>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</si>
  <si>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</si>
  <si>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</si>
  <si>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</si>
  <si>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</si>
  <si>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</si>
  <si>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</si>
  <si>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</si>
  <si>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</si>
  <si>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</si>
  <si>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</si>
  <si>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</si>
  <si>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</si>
  <si>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</si>
  <si>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</si>
  <si>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</si>
  <si>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</si>
  <si>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</si>
  <si>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</si>
  <si>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</si>
  <si>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</si>
  <si>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</si>
  <si>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</si>
  <si>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</si>
  <si>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</si>
  <si>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</si>
  <si>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</si>
  <si>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</si>
  <si>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</si>
  <si>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</si>
  <si>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</si>
  <si>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</si>
  <si>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</si>
  <si>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</si>
  <si>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</si>
  <si>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</si>
  <si>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</si>
  <si>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</si>
  <si>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</si>
  <si>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</si>
  <si>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</si>
  <si>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</si>
  <si>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</si>
  <si>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</si>
  <si>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</si>
  <si>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</si>
  <si>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</si>
  <si>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</si>
  <si>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</si>
  <si>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</si>
  <si>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</si>
  <si>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</si>
  <si>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</si>
  <si>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</si>
  <si>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</si>
  <si>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</si>
  <si>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</si>
  <si>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</si>
  <si>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</si>
  <si>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</si>
  <si>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</si>
  <si>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</si>
  <si>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</si>
  <si>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</si>
  <si>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</si>
  <si>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</si>
  <si>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</si>
  <si>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</si>
  <si>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</si>
  <si>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</si>
  <si>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</si>
  <si>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</si>
  <si>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</si>
  <si>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</si>
  <si>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</si>
  <si>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</si>
  <si>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</si>
  <si>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</si>
  <si>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</si>
  <si>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</si>
  <si>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</si>
  <si>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</si>
  <si>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</si>
  <si>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</si>
  <si>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</si>
  <si>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</si>
  <si>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</si>
  <si>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</si>
  <si>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</si>
  <si>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</si>
  <si>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</si>
  <si>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</si>
  <si>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</si>
  <si>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</si>
  <si>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</si>
  <si>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</si>
  <si>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</si>
  <si>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</si>
  <si>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</si>
  <si>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</si>
  <si>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</si>
  <si>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</si>
  <si>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</si>
  <si>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</si>
  <si>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</si>
  <si>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</si>
  <si>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</si>
  <si>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</si>
  <si>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</si>
  <si>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</si>
  <si>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</si>
  <si>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</si>
  <si>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</si>
  <si>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</si>
  <si>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</si>
  <si>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</si>
  <si>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</si>
  <si>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</si>
  <si>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</si>
  <si>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</si>
  <si>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</si>
  <si>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</si>
  <si>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</si>
  <si>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</si>
  <si>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</si>
  <si>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</si>
  <si>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</si>
  <si>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</si>
  <si>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</si>
  <si>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</si>
  <si>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</si>
  <si>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</si>
  <si>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</si>
  <si>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</si>
  <si>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</si>
  <si>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</si>
  <si>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</si>
  <si>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</si>
  <si>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</si>
  <si>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</si>
  <si>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</si>
  <si>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</si>
  <si>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</si>
  <si>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</si>
  <si>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</si>
  <si>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</si>
  <si>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</si>
  <si>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</si>
  <si>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</si>
  <si>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</si>
  <si>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</si>
  <si>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</si>
  <si>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</si>
  <si>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</si>
  <si>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</si>
  <si>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</si>
  <si>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</si>
  <si>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</si>
  <si>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</si>
  <si>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</si>
  <si>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</si>
  <si>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</si>
  <si>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</si>
  <si>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</si>
  <si>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</si>
  <si>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</si>
  <si>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</si>
  <si>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</si>
  <si>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</si>
  <si>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</si>
  <si>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</si>
  <si>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</si>
  <si>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</si>
  <si>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</si>
  <si>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</si>
  <si>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</si>
  <si>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</si>
  <si>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</si>
  <si>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</si>
  <si>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</si>
  <si>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</si>
  <si>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</si>
  <si>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</si>
  <si>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</si>
  <si>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</si>
  <si>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</si>
  <si>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</si>
  <si>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</si>
  <si>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</si>
  <si>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</si>
  <si>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</si>
  <si>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</si>
  <si>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</si>
  <si>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</si>
  <si>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</si>
  <si>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</si>
  <si>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</si>
  <si>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</si>
  <si>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</si>
  <si>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</si>
  <si>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</si>
  <si>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</si>
  <si>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</si>
  <si>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</si>
  <si>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</si>
  <si>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</si>
  <si>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</si>
  <si>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</si>
  <si>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</si>
  <si>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</si>
  <si>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</si>
  <si>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</si>
  <si>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</si>
  <si>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</si>
  <si>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</si>
  <si>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</si>
  <si>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</si>
  <si>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</si>
  <si>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</si>
  <si>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</si>
  <si>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</si>
  <si>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</si>
  <si>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</si>
  <si>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</si>
  <si>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</si>
  <si>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</si>
  <si>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</si>
  <si>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</si>
  <si>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</si>
  <si>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</si>
  <si>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</si>
  <si>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</si>
  <si>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</si>
  <si>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</si>
  <si>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</si>
  <si>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</si>
  <si>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</si>
  <si>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</si>
  <si>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</si>
  <si>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</si>
  <si>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</si>
  <si>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</si>
  <si>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</si>
  <si>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</si>
  <si>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</si>
  <si>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</si>
  <si>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</si>
  <si>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</si>
  <si>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</si>
  <si>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</si>
  <si>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</si>
  <si>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</si>
  <si>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</si>
  <si>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</si>
  <si>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</si>
  <si>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</si>
  <si>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</si>
  <si>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</si>
  <si>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</si>
  <si>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</si>
  <si>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</si>
  <si>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</si>
  <si>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</si>
  <si>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</si>
  <si>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</si>
  <si>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</si>
  <si>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</si>
  <si>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</si>
  <si>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</si>
  <si>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</si>
  <si>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</si>
  <si>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</si>
  <si>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</si>
  <si>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</si>
  <si>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</si>
  <si>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</si>
  <si>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</si>
  <si>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</si>
  <si>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</si>
  <si>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</si>
  <si>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</si>
  <si>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</si>
  <si>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</si>
  <si>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</si>
  <si>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</si>
  <si>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</si>
  <si>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</si>
  <si>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</si>
  <si>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</si>
  <si>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</si>
  <si>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</si>
  <si>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</si>
  <si>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</si>
  <si>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</si>
  <si>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</si>
  <si>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</si>
  <si>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</si>
  <si>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</si>
  <si>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</si>
  <si>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</si>
  <si>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</si>
  <si>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</si>
  <si>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</si>
  <si>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</si>
  <si>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</si>
  <si>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</si>
  <si>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</si>
  <si>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</si>
  <si>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</si>
  <si>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</si>
  <si>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</si>
  <si>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</si>
  <si>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</si>
  <si>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</si>
  <si>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</si>
  <si>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</si>
  <si>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</si>
  <si>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</si>
  <si>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</si>
  <si>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</si>
  <si>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</si>
  <si>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</si>
  <si>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</si>
  <si>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</si>
  <si>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</si>
  <si>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</si>
  <si>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</si>
  <si>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</si>
  <si>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</si>
  <si>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</si>
  <si>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</si>
  <si>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</si>
  <si>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</si>
  <si>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</si>
  <si>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</si>
  <si>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</si>
  <si>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</si>
  <si>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</si>
  <si>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</si>
  <si>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</si>
  <si>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</si>
  <si>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</si>
  <si>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</si>
  <si>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</si>
  <si>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</si>
  <si>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</si>
  <si>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</si>
  <si>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</si>
  <si>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</si>
  <si>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</si>
  <si>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</si>
  <si>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</si>
  <si>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</si>
  <si>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</si>
  <si>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</si>
  <si>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</si>
  <si>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</si>
  <si>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</si>
  <si>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</si>
  <si>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</si>
  <si>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</si>
  <si>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</si>
  <si>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</si>
  <si>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</si>
  <si>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</si>
  <si>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</si>
  <si>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</si>
  <si>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</si>
  <si>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</si>
  <si>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</si>
  <si>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</si>
  <si>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</si>
  <si>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</si>
  <si>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</si>
  <si>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</si>
  <si>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</si>
  <si>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</si>
  <si>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</si>
  <si>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</si>
  <si>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</si>
  <si>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</si>
  <si>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</si>
  <si>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</si>
  <si>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</si>
  <si>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</si>
  <si>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</si>
  <si>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</si>
  <si>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</si>
  <si>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</si>
  <si>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</si>
  <si>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</si>
  <si>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</si>
  <si>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</si>
  <si>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</si>
  <si>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</si>
  <si>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</si>
  <si>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</si>
  <si>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</si>
  <si>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</si>
  <si>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</si>
  <si>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</si>
  <si>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</si>
  <si>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</si>
  <si>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</si>
  <si>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</si>
  <si>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</si>
  <si>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</si>
  <si>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</si>
  <si>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</si>
  <si>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</si>
  <si>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</si>
  <si>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</si>
  <si>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</si>
  <si>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</si>
  <si>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</si>
  <si>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</si>
  <si>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</si>
  <si>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</si>
  <si>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</si>
  <si>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</si>
  <si>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</si>
  <si>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</si>
  <si>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</si>
  <si>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</si>
  <si>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</si>
  <si>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</si>
  <si>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</si>
  <si>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</si>
  <si>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</si>
  <si>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</si>
  <si>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</si>
  <si>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</si>
  <si>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</si>
  <si>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</si>
  <si>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</si>
  <si>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</si>
  <si>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</si>
  <si>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</si>
  <si>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</si>
  <si>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</si>
  <si>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</si>
  <si>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</si>
  <si>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</si>
  <si>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</si>
  <si>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</si>
  <si>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</si>
  <si>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</si>
  <si>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</si>
  <si>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</si>
  <si>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</si>
  <si>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</si>
  <si>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</si>
  <si>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</si>
  <si>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</si>
  <si>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</si>
  <si>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</si>
  <si>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</si>
  <si>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</si>
  <si>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</si>
  <si>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</si>
  <si>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</si>
  <si>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</si>
  <si>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</si>
  <si>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</si>
  <si>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</si>
  <si>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</si>
  <si>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</si>
  <si>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</si>
  <si>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</si>
  <si>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</si>
  <si>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</si>
  <si>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</si>
  <si>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</si>
  <si>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</si>
  <si>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</si>
  <si>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</si>
  <si>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</si>
  <si>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</si>
  <si>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</si>
  <si>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</si>
  <si>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</si>
  <si>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</si>
  <si>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</si>
  <si>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</si>
  <si>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</si>
  <si>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</si>
  <si>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</si>
  <si>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</si>
  <si>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</si>
  <si>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</si>
  <si>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</si>
  <si>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</si>
  <si>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</si>
  <si>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</si>
  <si>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</si>
  <si>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</si>
  <si>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</si>
  <si>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</si>
  <si>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</si>
  <si>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</si>
  <si>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</si>
  <si>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</si>
  <si>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</si>
  <si>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</si>
  <si>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</si>
  <si>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</si>
  <si>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</si>
  <si>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</si>
  <si>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</si>
  <si>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</si>
  <si>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</si>
  <si>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</si>
  <si>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</si>
  <si>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</si>
  <si>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</si>
  <si>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</si>
  <si>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</si>
  <si>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</si>
  <si>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</si>
  <si>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</si>
  <si>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</si>
  <si>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</si>
  <si>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</si>
  <si>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</si>
  <si>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</si>
  <si>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</si>
  <si>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</si>
  <si>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</si>
  <si>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</si>
  <si>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</si>
  <si>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</si>
  <si>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</si>
  <si>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</si>
  <si>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</si>
  <si>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</si>
  <si>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</si>
  <si>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</si>
  <si>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</si>
  <si>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</si>
  <si>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</si>
  <si>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</si>
  <si>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</si>
  <si>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</si>
  <si>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</si>
  <si>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</si>
  <si>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</si>
  <si>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</si>
  <si>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</si>
  <si>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</si>
  <si>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</si>
  <si>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</si>
  <si>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</si>
  <si>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</si>
  <si>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</si>
  <si>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</si>
  <si>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</si>
  <si>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</si>
  <si>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</si>
  <si>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</si>
  <si>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</si>
  <si>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</si>
  <si>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</si>
  <si>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</si>
  <si>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</si>
  <si>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</si>
  <si>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</si>
  <si>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</si>
  <si>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</si>
  <si>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</si>
  <si>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</si>
  <si>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</si>
  <si>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</si>
  <si>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</si>
  <si>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</si>
  <si>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</si>
  <si>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</si>
  <si>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</si>
  <si>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</si>
  <si>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</si>
  <si>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</si>
  <si>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</si>
  <si>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</si>
  <si>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</si>
  <si>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</si>
  <si>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</si>
  <si>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</si>
  <si>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</si>
  <si>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</si>
  <si>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</si>
  <si>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</si>
  <si>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</si>
  <si>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</si>
  <si>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</si>
  <si>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</si>
  <si>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</si>
  <si>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</si>
  <si>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</si>
  <si>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</si>
  <si>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</si>
  <si>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</si>
  <si>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</si>
  <si>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</si>
  <si>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</si>
  <si>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</si>
  <si>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</si>
  <si>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</si>
  <si>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</si>
  <si>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</si>
  <si>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</si>
  <si>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</si>
  <si>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</si>
  <si>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</si>
  <si>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</si>
  <si>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</si>
  <si>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</si>
  <si>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</si>
  <si>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</si>
  <si>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</si>
  <si>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</si>
  <si>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</si>
  <si>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</si>
  <si>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</si>
  <si>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</si>
  <si>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</si>
  <si>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</si>
  <si>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</si>
  <si>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</si>
  <si>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</si>
  <si>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</si>
  <si>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</si>
  <si>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</si>
  <si>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</si>
  <si>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</si>
  <si>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</si>
  <si>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</si>
  <si>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</si>
  <si>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</si>
  <si>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</si>
  <si>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</si>
  <si>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</si>
  <si>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</si>
  <si>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</si>
  <si>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</si>
  <si>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</si>
  <si>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</si>
  <si>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</si>
  <si>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</si>
  <si>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</si>
  <si>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</si>
  <si>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</si>
  <si>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</si>
  <si>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</si>
  <si>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</si>
  <si>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</si>
  <si>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</si>
  <si>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</si>
  <si>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</si>
  <si>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</si>
  <si>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</si>
  <si>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</si>
  <si>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</si>
  <si>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</si>
  <si>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</si>
  <si>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</si>
  <si>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</si>
  <si>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</si>
  <si>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</si>
  <si>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</si>
  <si>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</si>
  <si>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</si>
  <si>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</si>
  <si>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</si>
  <si>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</si>
  <si>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</si>
  <si>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</si>
  <si>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</si>
  <si>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</si>
  <si>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</si>
  <si>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</si>
  <si>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</si>
  <si>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</si>
  <si>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</si>
  <si>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</si>
  <si>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</si>
  <si>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</si>
  <si>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</si>
  <si>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</si>
  <si>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</si>
  <si>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</si>
  <si>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</si>
  <si>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</si>
  <si>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</si>
  <si>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</si>
  <si>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</si>
  <si>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</si>
  <si>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</si>
  <si>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</si>
  <si>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</si>
  <si>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</si>
  <si>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</si>
  <si>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</si>
  <si>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</si>
  <si>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</si>
  <si>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</si>
  <si>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</si>
  <si>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</si>
  <si>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</si>
  <si>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</si>
  <si>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</si>
  <si>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</si>
  <si>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</si>
  <si>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</si>
  <si>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</si>
  <si>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</si>
  <si>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</si>
  <si>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</si>
  <si>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</si>
  <si>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</si>
  <si>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</si>
  <si>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</si>
  <si>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</si>
  <si>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</si>
  <si>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</si>
  <si>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</si>
  <si>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</si>
  <si>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</si>
  <si>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</si>
  <si>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</si>
  <si>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</si>
  <si>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</si>
  <si>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</si>
  <si>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</si>
  <si>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</si>
  <si>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</si>
  <si>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</si>
  <si>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</si>
  <si>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</si>
  <si>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</si>
  <si>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</si>
  <si>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</si>
  <si>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</si>
  <si>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</si>
  <si>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</si>
  <si>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</si>
  <si>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</si>
  <si>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</si>
  <si>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</si>
  <si>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</si>
  <si>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</si>
  <si>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</si>
  <si>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</si>
  <si>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</si>
  <si>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</si>
  <si>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</si>
  <si>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</si>
  <si>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</si>
  <si>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</si>
  <si>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</si>
  <si>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</si>
  <si>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</si>
  <si>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</si>
  <si>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</si>
  <si>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</si>
  <si>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</si>
  <si>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</si>
  <si>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</si>
  <si>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</si>
  <si>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</si>
  <si>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</si>
  <si>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</si>
  <si>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</si>
  <si>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</si>
  <si>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</si>
  <si>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</si>
  <si>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</si>
  <si>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</si>
  <si>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</si>
  <si>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</si>
  <si>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</si>
  <si>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</si>
  <si>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</si>
  <si>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</si>
  <si>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</si>
  <si>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</si>
  <si>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</si>
  <si>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</si>
  <si>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</si>
  <si>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</si>
  <si>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</si>
  <si>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</si>
  <si>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</si>
  <si>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</si>
  <si>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</si>
  <si>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</si>
  <si>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</si>
  <si>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</si>
  <si>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</si>
  <si>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</si>
  <si>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</si>
  <si>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</si>
  <si>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</si>
  <si>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</si>
  <si>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</si>
  <si>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</si>
  <si>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</si>
  <si>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</si>
  <si>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</si>
  <si>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</si>
  <si>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</si>
  <si>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</si>
  <si>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</si>
  <si>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</si>
  <si>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</si>
  <si>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</si>
  <si>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</si>
  <si>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</si>
  <si>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</si>
  <si>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</si>
  <si>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</si>
  <si>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</si>
  <si>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</si>
  <si>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</si>
  <si>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</si>
  <si>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</si>
  <si>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</si>
  <si>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</si>
  <si>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</si>
  <si>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</si>
  <si>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</si>
  <si>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</si>
  <si>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</si>
  <si>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</si>
  <si>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</si>
  <si>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</si>
  <si>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</si>
  <si>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</si>
  <si>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</si>
  <si>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</si>
  <si>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</si>
  <si>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</si>
  <si>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</si>
  <si>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</si>
  <si>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</si>
  <si>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</si>
  <si>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</si>
  <si>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</si>
  <si>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</si>
  <si>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</si>
  <si>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</si>
  <si>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</si>
  <si>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</si>
  <si>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</si>
  <si>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</si>
  <si>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</si>
  <si>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</si>
  <si>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</si>
  <si>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</si>
  <si>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</si>
  <si>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</si>
  <si>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</si>
  <si>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</si>
  <si>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</si>
  <si>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</si>
  <si>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</si>
  <si>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</si>
  <si>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</si>
  <si>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</si>
  <si>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</si>
  <si>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</si>
  <si>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</si>
  <si>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</si>
  <si>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</si>
  <si>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</si>
  <si>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</si>
  <si>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</si>
  <si>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</si>
  <si>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</si>
  <si>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</si>
  <si>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</si>
  <si>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</si>
  <si>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</si>
  <si>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</si>
  <si>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</si>
  <si>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</si>
  <si>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</si>
  <si>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</si>
  <si>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</si>
  <si>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</si>
  <si>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</si>
  <si>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</si>
  <si>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</si>
  <si>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</si>
  <si>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</si>
  <si>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</si>
  <si>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</si>
  <si>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</si>
  <si>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</si>
  <si>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</si>
  <si>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</si>
  <si>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</si>
  <si>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</si>
  <si>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</si>
  <si>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</si>
  <si>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</si>
  <si>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</si>
  <si>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</si>
  <si>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</si>
  <si>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</si>
  <si>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</si>
  <si>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</si>
  <si>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</si>
  <si>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</si>
  <si>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</si>
  <si>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</si>
  <si>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</si>
  <si>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</si>
  <si>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</si>
  <si>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</si>
  <si>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</si>
  <si>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</si>
  <si>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</si>
  <si>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</si>
  <si>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</si>
  <si>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</si>
  <si>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</si>
  <si>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</si>
  <si>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</si>
  <si>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</si>
  <si>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</si>
  <si>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</si>
  <si>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</si>
  <si>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</si>
  <si>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</si>
  <si>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</si>
  <si>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</si>
  <si>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</si>
  <si>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</si>
  <si>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</si>
  <si>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</si>
  <si>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</si>
  <si>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</si>
  <si>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</si>
  <si>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</si>
  <si>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</si>
  <si>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</si>
  <si>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</si>
  <si>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</si>
  <si>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</si>
  <si>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</si>
  <si>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</si>
  <si>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</si>
  <si>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</si>
  <si>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</si>
  <si>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</si>
  <si>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</si>
  <si>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</si>
  <si>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</si>
  <si>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</si>
  <si>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</si>
  <si>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</si>
  <si>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</si>
  <si>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</si>
  <si>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</si>
  <si>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</si>
  <si>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</si>
  <si>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</si>
  <si>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</si>
  <si>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</si>
  <si>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</si>
  <si>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</si>
  <si>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</si>
  <si>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</si>
  <si>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</si>
  <si>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</si>
  <si>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</si>
  <si>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</si>
  <si>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</si>
  <si>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</si>
  <si>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</si>
  <si>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</si>
  <si>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</si>
  <si>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</si>
  <si>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</si>
  <si>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</si>
  <si>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</si>
  <si>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</si>
  <si>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</si>
  <si>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</si>
  <si>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</si>
  <si>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</si>
  <si>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</si>
  <si>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</si>
  <si>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</si>
  <si>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</si>
  <si>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</si>
  <si>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</si>
  <si>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</si>
  <si>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</si>
  <si>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</si>
  <si>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</si>
  <si>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</si>
  <si>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</si>
  <si>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</si>
  <si>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</si>
  <si>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</si>
  <si>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</si>
  <si>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</si>
  <si>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</si>
  <si>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</si>
  <si>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</si>
  <si>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</si>
  <si>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</si>
  <si>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</si>
  <si>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</si>
  <si>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</si>
  <si>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</si>
  <si>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</si>
  <si>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</si>
  <si>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</si>
  <si>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</si>
  <si>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</si>
  <si>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</si>
  <si>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</si>
  <si>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</si>
  <si>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</si>
  <si>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</si>
  <si>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</si>
  <si>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</si>
  <si>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</si>
  <si>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</si>
  <si>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</si>
  <si>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</si>
  <si>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</si>
  <si>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</si>
  <si>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</si>
  <si>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</si>
  <si>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</si>
  <si>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</si>
  <si>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</si>
  <si>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</si>
  <si>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</si>
  <si>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</si>
  <si>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</si>
  <si>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</si>
  <si>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</si>
  <si>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</si>
  <si>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</si>
  <si>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</si>
  <si>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</si>
  <si>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</si>
  <si>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</si>
  <si>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</si>
  <si>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</si>
  <si>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</si>
  <si>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</si>
  <si>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</si>
  <si>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</si>
  <si>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</si>
  <si>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</si>
  <si>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</si>
  <si>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</si>
  <si>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</si>
  <si>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</si>
  <si>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</si>
  <si>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</si>
  <si>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</si>
  <si>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</si>
  <si>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</si>
  <si>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</si>
  <si>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</si>
  <si>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</si>
  <si>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</si>
  <si>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</si>
  <si>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</si>
  <si>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</si>
  <si>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</si>
  <si>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</si>
  <si>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</si>
  <si>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</si>
  <si>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</si>
  <si>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</si>
  <si>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</si>
  <si>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</si>
  <si>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</si>
  <si>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</si>
  <si>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</si>
  <si>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</si>
  <si>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</si>
  <si>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</si>
  <si>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</si>
  <si>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</si>
  <si>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</si>
  <si>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</si>
  <si>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</si>
  <si>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</si>
  <si>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</si>
  <si>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</si>
  <si>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</si>
  <si>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</si>
  <si>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</si>
  <si>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</si>
  <si>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</si>
  <si>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</si>
  <si>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</si>
  <si>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</si>
  <si>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</si>
  <si>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</si>
  <si>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</si>
  <si>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</si>
  <si>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</si>
  <si>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</si>
  <si>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</si>
  <si>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</si>
  <si>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</si>
  <si>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</si>
  <si>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</si>
  <si>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</si>
  <si>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</si>
  <si>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</si>
  <si>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</si>
  <si>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</si>
  <si>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</si>
  <si>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</si>
  <si>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</si>
  <si>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</si>
  <si>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</si>
  <si>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</si>
  <si>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</si>
  <si>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</si>
  <si>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</si>
  <si>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</si>
  <si>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</si>
  <si>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</si>
  <si>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</si>
  <si>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</si>
  <si>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</si>
  <si>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</si>
  <si>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</si>
  <si>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</si>
  <si>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</si>
  <si>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</si>
  <si>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</si>
  <si>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</si>
  <si>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</si>
  <si>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</si>
  <si>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</si>
  <si>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</si>
  <si>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</si>
  <si>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</si>
  <si>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</si>
  <si>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</si>
  <si>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</si>
  <si>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</si>
  <si>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</si>
  <si>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</si>
  <si>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</si>
  <si>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</si>
  <si>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</si>
  <si>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</si>
  <si>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</si>
  <si>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</si>
  <si>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</si>
  <si>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</si>
  <si>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</si>
  <si>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</si>
  <si>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</si>
  <si>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</si>
  <si>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</si>
  <si>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</si>
  <si>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</si>
  <si>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</si>
  <si>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</si>
  <si>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</si>
  <si>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</si>
  <si>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</si>
  <si>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</si>
  <si>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</si>
  <si>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</si>
  <si>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</si>
  <si>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</si>
  <si>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</si>
  <si>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</si>
  <si>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</si>
  <si>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</si>
  <si>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</si>
  <si>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</si>
  <si>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</si>
  <si>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</si>
  <si>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</si>
  <si>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</si>
  <si>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</si>
  <si>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</si>
  <si>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</si>
  <si>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</si>
  <si>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</si>
  <si>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</si>
  <si>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</si>
  <si>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</si>
  <si>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</si>
  <si>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</si>
  <si>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</si>
  <si>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</si>
  <si>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</si>
  <si>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</si>
  <si>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</si>
  <si>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</si>
  <si>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</si>
  <si>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</si>
  <si>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</si>
  <si>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</si>
  <si>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</si>
  <si>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</si>
  <si>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</si>
  <si>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</si>
  <si>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</si>
  <si>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</si>
  <si>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</si>
  <si>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</si>
  <si>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</si>
  <si>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</si>
  <si>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</si>
  <si>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</si>
  <si>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</si>
  <si>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</si>
  <si>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</si>
  <si>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</si>
  <si>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</si>
  <si>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</si>
  <si>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</si>
  <si>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</si>
  <si>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</si>
  <si>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</si>
  <si>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</si>
  <si>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</si>
  <si>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</si>
  <si>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</si>
  <si>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</si>
  <si>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</si>
  <si>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</si>
  <si>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</si>
  <si>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</si>
  <si>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</si>
  <si>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</si>
  <si>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</si>
  <si>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</si>
  <si>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</si>
  <si>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</si>
  <si>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</si>
  <si>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</si>
  <si>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</si>
  <si>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</si>
  <si>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</si>
  <si>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</si>
  <si>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</si>
  <si>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</si>
  <si>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</si>
  <si>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</si>
  <si>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</si>
  <si>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</si>
  <si>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</si>
  <si>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</si>
  <si>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</si>
  <si>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</si>
  <si>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</si>
  <si>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</si>
  <si>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</si>
  <si>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</si>
  <si>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</si>
  <si>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</si>
  <si>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</si>
  <si>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</si>
  <si>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</si>
  <si>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</si>
  <si>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</si>
  <si>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</si>
  <si>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</si>
  <si>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</si>
  <si>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</si>
  <si>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</si>
  <si>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</si>
  <si>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</si>
  <si>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</si>
  <si>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</si>
  <si>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</si>
  <si>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</si>
  <si>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</si>
  <si>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</si>
  <si>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</si>
  <si>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</si>
  <si>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</si>
  <si>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</si>
  <si>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</si>
  <si>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</si>
  <si>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</si>
  <si>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</si>
  <si>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</si>
  <si>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</si>
  <si>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</si>
  <si>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</si>
  <si>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</si>
  <si>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</si>
  <si>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</si>
  <si>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</si>
  <si>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</si>
  <si>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</si>
  <si>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</si>
  <si>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</si>
  <si>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</si>
  <si>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</si>
  <si>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</si>
  <si>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</si>
  <si>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</si>
  <si>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</si>
  <si>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</si>
  <si>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</si>
  <si>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</si>
  <si>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</si>
  <si>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</si>
  <si>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</si>
  <si>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</si>
  <si>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</si>
  <si>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</si>
  <si>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</si>
  <si>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</si>
  <si>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</si>
  <si>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</si>
  <si>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</si>
  <si>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</si>
  <si>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</si>
  <si>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</si>
  <si>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</si>
  <si>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</si>
  <si>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</si>
  <si>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</si>
  <si>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</si>
  <si>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</si>
  <si>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</si>
  <si>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</si>
  <si>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</si>
  <si>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</si>
  <si>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</si>
  <si>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</si>
  <si>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</si>
  <si>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</si>
  <si>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</si>
  <si>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</si>
  <si>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</si>
  <si>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</si>
  <si>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</si>
  <si>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</si>
  <si>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</si>
  <si>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</si>
  <si>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</si>
  <si>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</si>
  <si>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</si>
  <si>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</si>
  <si>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</si>
  <si>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</si>
  <si>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</si>
  <si>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</si>
  <si>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</si>
  <si>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</si>
  <si>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</si>
  <si>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</si>
  <si>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</si>
  <si>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</si>
  <si>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</si>
  <si>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</si>
  <si>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</si>
  <si>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</si>
  <si>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</si>
  <si>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</si>
  <si>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</si>
  <si>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</si>
  <si>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</si>
  <si>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</si>
  <si>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</si>
  <si>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</si>
  <si>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</si>
  <si>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</si>
  <si>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</si>
  <si>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</si>
  <si>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</si>
  <si>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</si>
  <si>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</si>
  <si>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</si>
  <si>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</si>
  <si>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</si>
  <si>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</si>
  <si>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</si>
  <si>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</si>
  <si>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</si>
  <si>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</si>
  <si>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</si>
  <si>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</si>
  <si>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</si>
  <si>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</si>
  <si>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</si>
  <si>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</si>
  <si>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</si>
  <si>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</si>
  <si>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</si>
  <si>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</si>
  <si>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</si>
  <si>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</si>
  <si>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</si>
  <si>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</si>
  <si>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</si>
  <si>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</si>
  <si>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</si>
  <si>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</si>
  <si>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</si>
  <si>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</si>
  <si>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</si>
  <si>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</si>
  <si>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</si>
  <si>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</si>
  <si>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</si>
  <si>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</si>
  <si>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</si>
  <si>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</si>
  <si>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</si>
  <si>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</si>
  <si>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</si>
  <si>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</si>
  <si>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</si>
  <si>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</si>
  <si>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</si>
  <si>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</si>
  <si>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</si>
  <si>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</si>
  <si>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</si>
  <si>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</si>
  <si>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</si>
  <si>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</si>
  <si>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</si>
  <si>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</si>
  <si>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</si>
  <si>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</si>
  <si>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</si>
  <si>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</si>
  <si>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</si>
  <si>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</si>
  <si>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</si>
  <si>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</si>
  <si>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</si>
  <si>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</si>
  <si>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</si>
  <si>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</si>
  <si>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</si>
  <si>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</si>
  <si>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</si>
  <si>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</si>
  <si>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</si>
  <si>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</si>
  <si>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</si>
  <si>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</si>
  <si>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</si>
  <si>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</si>
  <si>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</si>
  <si>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</si>
  <si>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</si>
  <si>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</si>
  <si>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</si>
  <si>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</si>
  <si>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</si>
  <si>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</si>
  <si>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</si>
  <si>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</si>
  <si>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</si>
  <si>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</si>
  <si>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</si>
  <si>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</si>
  <si>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</si>
  <si>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</si>
  <si>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</si>
  <si>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</si>
  <si>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</si>
  <si>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</si>
  <si>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</si>
  <si>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</si>
  <si>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</si>
  <si>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</si>
  <si>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</si>
  <si>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</si>
  <si>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</si>
  <si>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</si>
  <si>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</si>
  <si>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</si>
  <si>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</si>
  <si>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</si>
  <si>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</si>
  <si>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</si>
  <si>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</si>
  <si>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</si>
  <si>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</si>
  <si>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</si>
  <si>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</si>
  <si>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</si>
  <si>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</si>
  <si>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</si>
  <si>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</si>
  <si>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</si>
  <si>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</si>
  <si>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</si>
  <si>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</si>
  <si>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</si>
  <si>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</si>
  <si>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</si>
  <si>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</si>
  <si>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</si>
  <si>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</si>
  <si>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</si>
  <si>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</si>
  <si>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</si>
  <si>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</si>
  <si>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</si>
  <si>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</si>
  <si>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</si>
  <si>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</si>
  <si>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</si>
  <si>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</si>
  <si>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</si>
  <si>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</si>
  <si>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</si>
  <si>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</si>
  <si>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</si>
  <si>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</si>
  <si>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</si>
  <si>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</si>
  <si>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</si>
  <si>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</si>
  <si>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</si>
  <si>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</si>
  <si>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</si>
  <si>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</si>
  <si>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</si>
  <si>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</si>
  <si>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</si>
  <si>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</si>
  <si>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</si>
  <si>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</si>
  <si>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</si>
  <si>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</si>
  <si>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</si>
  <si>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</si>
  <si>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</si>
  <si>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</si>
  <si>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</si>
  <si>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</si>
  <si>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</si>
  <si>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</si>
  <si>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</si>
  <si>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</si>
  <si>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</si>
  <si>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</si>
  <si>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</si>
  <si>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</si>
  <si>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</si>
  <si>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</si>
  <si>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</si>
  <si>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</si>
  <si>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</si>
  <si>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</si>
  <si>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</si>
  <si>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</si>
  <si>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</si>
  <si>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</si>
  <si>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</si>
  <si>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</si>
  <si>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</si>
  <si>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</si>
  <si>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</si>
  <si>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</si>
  <si>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</si>
  <si>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</si>
  <si>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</si>
  <si>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</si>
  <si>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</si>
  <si>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</si>
  <si>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</si>
  <si>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</si>
  <si>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</si>
  <si>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</si>
  <si>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</si>
  <si>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</si>
  <si>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</si>
  <si>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</si>
  <si>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</si>
  <si>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</si>
  <si>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</si>
  <si>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</si>
  <si>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</si>
  <si>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</si>
  <si>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</si>
  <si>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</si>
  <si>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</si>
  <si>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</si>
  <si>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</si>
  <si>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</si>
  <si>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</si>
  <si>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</si>
  <si>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</si>
  <si>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</si>
  <si>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</si>
  <si>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</si>
  <si>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</si>
  <si>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</si>
  <si>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</si>
  <si>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</si>
  <si>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</si>
  <si>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</si>
  <si>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</si>
  <si>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</si>
  <si>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</si>
  <si>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</si>
  <si>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</si>
  <si>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</si>
  <si>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</si>
  <si>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</si>
  <si>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</si>
  <si>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</si>
  <si>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</si>
  <si>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</si>
  <si>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</si>
  <si>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</si>
  <si>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</si>
  <si>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</si>
  <si>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</si>
  <si>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</si>
  <si>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</si>
  <si>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</si>
  <si>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</si>
  <si>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</si>
  <si>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</si>
  <si>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</si>
  <si>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</si>
  <si>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</si>
  <si>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</si>
  <si>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</si>
  <si>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</si>
  <si>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</si>
  <si>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</si>
  <si>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</si>
  <si>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</si>
  <si>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</si>
  <si>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</si>
  <si>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</si>
  <si>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</si>
  <si>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</si>
  <si>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</si>
  <si>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</si>
  <si>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</si>
  <si>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</si>
  <si>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</si>
  <si>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</si>
  <si>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</si>
  <si>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</si>
  <si>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</si>
  <si>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</si>
  <si>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</si>
  <si>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</si>
  <si>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</si>
  <si>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</si>
  <si>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</si>
  <si>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</si>
  <si>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</si>
  <si>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</si>
  <si>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</si>
  <si>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</si>
  <si>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</si>
  <si>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</si>
  <si>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</si>
  <si>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</si>
  <si>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</si>
  <si>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</si>
  <si>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</si>
  <si>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</si>
  <si>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</si>
  <si>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</si>
  <si>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</si>
  <si>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</si>
  <si>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</si>
  <si>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</si>
  <si>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</si>
  <si>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</si>
  <si>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</si>
  <si>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</si>
  <si>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</si>
  <si>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</si>
  <si>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</si>
  <si>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</si>
  <si>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</si>
  <si>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</si>
  <si>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</si>
  <si>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</si>
  <si>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</si>
  <si>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</si>
  <si>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</si>
  <si>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</si>
  <si>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</si>
  <si>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</si>
  <si>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</si>
  <si>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</si>
  <si>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</si>
  <si>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</si>
  <si>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</si>
  <si>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</si>
  <si>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</si>
  <si>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</si>
  <si>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</si>
  <si>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</si>
  <si>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</si>
  <si>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</si>
  <si>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</si>
  <si>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</si>
  <si>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</si>
  <si>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</si>
  <si>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</si>
  <si>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</si>
  <si>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</si>
  <si>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</si>
  <si>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</si>
  <si>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</si>
  <si>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</si>
  <si>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</si>
  <si>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</si>
  <si>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</si>
  <si>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</si>
  <si>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</si>
  <si>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</si>
  <si>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</si>
  <si>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</si>
  <si>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</si>
  <si>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</si>
  <si>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</si>
  <si>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</si>
  <si>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</si>
  <si>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</si>
  <si>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</si>
  <si>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</si>
  <si>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</si>
  <si>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</si>
  <si>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</si>
  <si>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</si>
  <si>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</si>
  <si>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</si>
  <si>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</si>
  <si>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</si>
  <si>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</si>
  <si>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</si>
  <si>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</si>
  <si>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</si>
  <si>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</si>
  <si>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</si>
  <si>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</si>
  <si>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</si>
  <si>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</si>
  <si>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</si>
  <si>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</si>
  <si>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</si>
  <si>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</si>
  <si>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</si>
  <si>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</si>
  <si>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</si>
  <si>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</si>
  <si>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</si>
  <si>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</si>
  <si>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</si>
  <si>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</si>
  <si>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</si>
  <si>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</si>
  <si>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</si>
  <si>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</si>
  <si>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</si>
  <si>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</si>
  <si>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</si>
  <si>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</si>
  <si>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</si>
  <si>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</si>
  <si>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</si>
  <si>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</si>
  <si>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</si>
  <si>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</si>
  <si>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</si>
  <si>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</si>
  <si>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</si>
  <si>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</si>
  <si>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</si>
  <si>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</si>
  <si>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</si>
  <si>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</si>
  <si>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</si>
  <si>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</si>
  <si>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</si>
  <si>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</si>
  <si>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</si>
  <si>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</si>
  <si>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</si>
  <si>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</si>
  <si>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</si>
  <si>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</si>
  <si>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</si>
  <si>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</si>
  <si>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</si>
  <si>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</si>
  <si>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</si>
  <si>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</si>
  <si>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</si>
  <si>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</si>
  <si>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</si>
  <si>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</si>
  <si>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</si>
  <si>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</si>
  <si>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</si>
  <si>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</si>
  <si>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</si>
  <si>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</si>
  <si>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</si>
  <si>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</si>
  <si>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</si>
  <si>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</si>
  <si>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</si>
  <si>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</si>
  <si>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</si>
  <si>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</si>
  <si>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</si>
  <si>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</si>
  <si>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</si>
  <si>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</si>
  <si>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</si>
  <si>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</si>
  <si>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</si>
  <si>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</si>
  <si>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</si>
  <si>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</si>
  <si>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</si>
  <si>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</si>
  <si>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</si>
  <si>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</si>
  <si>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</si>
  <si>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</si>
  <si>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</si>
  <si>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</si>
  <si>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</si>
  <si>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</si>
  <si>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</si>
  <si>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</si>
  <si>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</si>
  <si>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</si>
  <si>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</si>
  <si>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</si>
  <si>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</si>
  <si>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</si>
  <si>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</si>
  <si>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</si>
  <si>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</si>
  <si>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</si>
  <si>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</si>
  <si>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</si>
  <si>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</si>
  <si>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</si>
  <si>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</si>
  <si>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</si>
  <si>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</si>
  <si>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</si>
  <si>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</si>
  <si>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</si>
  <si>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</si>
  <si>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</si>
  <si>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</si>
  <si>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</si>
  <si>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</si>
  <si>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</si>
  <si>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</si>
  <si>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</si>
  <si>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</si>
  <si>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</si>
  <si>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</si>
  <si>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</si>
  <si>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</si>
  <si>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</si>
  <si>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</si>
  <si>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</si>
  <si>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</si>
  <si>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</si>
  <si>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</si>
  <si>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</si>
  <si>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</si>
  <si>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</si>
  <si>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</si>
  <si>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</si>
  <si>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</si>
  <si>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</si>
  <si>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</si>
  <si>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</si>
  <si>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</si>
  <si>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</si>
  <si>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</si>
  <si>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</si>
  <si>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</si>
  <si>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</si>
  <si>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</si>
  <si>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</si>
  <si>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</si>
  <si>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</si>
  <si>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</si>
  <si>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</si>
  <si>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</si>
  <si>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</si>
  <si>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</si>
  <si>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</si>
  <si>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</si>
  <si>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</si>
  <si>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</si>
  <si>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</si>
  <si>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</si>
  <si>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</si>
  <si>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</si>
  <si>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</si>
  <si>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</si>
  <si>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</si>
  <si>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</si>
  <si>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</si>
  <si>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</si>
  <si>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</si>
  <si>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</si>
  <si>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</si>
  <si>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</si>
  <si>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</si>
  <si>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</si>
  <si>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</si>
  <si>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</si>
  <si>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</si>
  <si>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</si>
  <si>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</si>
  <si>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</si>
  <si>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</si>
  <si>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</si>
  <si>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</si>
  <si>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</si>
  <si>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</si>
  <si>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</si>
  <si>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</si>
  <si>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</si>
  <si>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</si>
  <si>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</si>
  <si>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</si>
  <si>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</si>
  <si>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</si>
  <si>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</si>
  <si>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</si>
  <si>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</si>
  <si>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</si>
  <si>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</si>
  <si>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</si>
  <si>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</si>
  <si>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</si>
  <si>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</si>
  <si>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</si>
  <si>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</si>
  <si>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</si>
  <si>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</si>
  <si>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</si>
  <si>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</si>
  <si>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</si>
  <si>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</si>
  <si>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</si>
  <si>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</si>
  <si>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</si>
  <si>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</si>
  <si>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</si>
  <si>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</si>
  <si>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</si>
  <si>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</si>
  <si>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</si>
  <si>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</si>
  <si>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</si>
  <si>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</si>
  <si>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</si>
  <si>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</si>
  <si>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</si>
  <si>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</si>
  <si>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</si>
  <si>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</si>
  <si>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</si>
  <si>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</si>
  <si>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</si>
  <si>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</si>
  <si>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</si>
  <si>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</si>
  <si>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</si>
  <si>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</si>
  <si>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</si>
  <si>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</si>
  <si>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</si>
  <si>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</si>
  <si>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</si>
  <si>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</si>
  <si>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</si>
  <si>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</si>
  <si>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</si>
  <si>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</si>
  <si>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</si>
  <si>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</si>
  <si>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</si>
  <si>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</si>
  <si>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</si>
  <si>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</si>
  <si>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</si>
  <si>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</si>
  <si>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</si>
  <si>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</si>
  <si>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</si>
  <si>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</si>
  <si>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</si>
  <si>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</si>
  <si>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</si>
  <si>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</si>
  <si>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</si>
  <si>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</si>
  <si>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</si>
  <si>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</si>
  <si>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</si>
  <si>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</si>
  <si>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</si>
  <si>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</si>
  <si>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</si>
  <si>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</si>
  <si>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</si>
  <si>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</si>
  <si>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</si>
  <si>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</si>
  <si>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</si>
  <si>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</si>
  <si>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</si>
  <si>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</si>
  <si>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</si>
  <si>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</si>
  <si>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</si>
  <si>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</si>
  <si>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</si>
  <si>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</si>
  <si>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</si>
  <si>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</si>
  <si>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</si>
  <si>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</si>
  <si>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</si>
  <si>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</si>
  <si>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</si>
  <si>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</si>
  <si>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</si>
  <si>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</si>
  <si>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</si>
  <si>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</si>
  <si>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</si>
  <si>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</si>
  <si>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</si>
  <si>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</si>
  <si>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</si>
  <si>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</si>
  <si>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</si>
  <si>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</si>
  <si>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</si>
  <si>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</si>
  <si>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</si>
  <si>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</si>
  <si>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</si>
  <si>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</si>
  <si>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</si>
  <si>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</si>
  <si>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</si>
  <si>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</si>
  <si>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</si>
  <si>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</si>
  <si>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</si>
  <si>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</si>
  <si>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</si>
  <si>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</si>
  <si>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</si>
  <si>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</si>
  <si>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</si>
  <si>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</si>
  <si>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</si>
  <si>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</si>
  <si>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</si>
  <si>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</si>
  <si>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</si>
  <si>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</si>
  <si>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</si>
  <si>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</si>
  <si>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</si>
  <si>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</si>
  <si>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</si>
  <si>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</si>
  <si>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</si>
  <si>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</si>
  <si>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</si>
  <si>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</si>
  <si>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</si>
  <si>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</si>
  <si>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</si>
  <si>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</si>
  <si>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</si>
  <si>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</si>
  <si>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</si>
  <si>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</si>
  <si>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</si>
  <si>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</si>
  <si>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</si>
  <si>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</si>
  <si>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</si>
  <si>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</si>
  <si>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</si>
  <si>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</si>
  <si>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</si>
  <si>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</si>
  <si>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</si>
  <si>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</si>
  <si>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</si>
  <si>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</si>
  <si>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</si>
  <si>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</si>
  <si>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</si>
  <si>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</si>
  <si>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</si>
  <si>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</si>
  <si>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</si>
  <si>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</si>
  <si>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</si>
  <si>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</si>
  <si>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</si>
  <si>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</si>
  <si>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</si>
  <si>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</si>
  <si>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</si>
  <si>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</si>
  <si>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</si>
  <si>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</si>
  <si>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</si>
  <si>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</si>
  <si>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</si>
  <si>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</si>
  <si>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</si>
  <si>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</si>
  <si>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</si>
  <si>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</si>
  <si>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</si>
  <si>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</si>
  <si>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</si>
  <si>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</si>
  <si>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</si>
  <si>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</si>
  <si>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</si>
  <si>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</si>
  <si>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</si>
  <si>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</si>
  <si>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</si>
  <si>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</si>
  <si>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</si>
  <si>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</si>
  <si>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</si>
  <si>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</si>
  <si>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</si>
  <si>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</si>
  <si>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</si>
  <si>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</si>
  <si>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</si>
  <si>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</si>
  <si>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</si>
  <si>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</si>
  <si>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</si>
  <si>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</si>
  <si>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</si>
  <si>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</si>
  <si>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</si>
  <si>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</si>
  <si>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</si>
  <si>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</si>
  <si>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</si>
  <si>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</si>
  <si>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</si>
  <si>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</si>
  <si>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</si>
  <si>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</si>
  <si>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</si>
  <si>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</si>
  <si>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</si>
  <si>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</si>
  <si>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</si>
  <si>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</si>
  <si>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</si>
  <si>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</si>
  <si>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</si>
  <si>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</si>
  <si>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</si>
  <si>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</si>
  <si>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</si>
  <si>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</si>
  <si>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</si>
  <si>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</si>
  <si>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</si>
  <si>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</si>
  <si>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</si>
  <si>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</si>
  <si>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</si>
  <si>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</si>
  <si>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</si>
  <si>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</si>
  <si>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</si>
  <si>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</si>
  <si>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</si>
  <si>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</si>
  <si>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</si>
  <si>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</si>
  <si>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</si>
  <si>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</si>
  <si>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</si>
  <si>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</si>
  <si>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</si>
  <si>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</si>
  <si>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</si>
  <si>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</si>
  <si>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</si>
  <si>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</si>
  <si>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</si>
  <si>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</si>
  <si>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</si>
  <si>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</si>
  <si>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</si>
  <si>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</si>
  <si>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</si>
  <si>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</si>
  <si>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</si>
  <si>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</si>
  <si>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</si>
  <si>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</si>
  <si>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</si>
  <si>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</si>
  <si>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</si>
  <si>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</si>
  <si>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</si>
  <si>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</si>
  <si>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</si>
  <si>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</si>
  <si>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</si>
  <si>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</si>
  <si>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</si>
  <si>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</si>
  <si>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</si>
  <si>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</si>
  <si>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</si>
  <si>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</si>
  <si>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</si>
  <si>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</si>
  <si>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</si>
  <si>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</si>
  <si>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</si>
  <si>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</si>
  <si>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</si>
  <si>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</si>
  <si>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</si>
  <si>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</si>
  <si>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</si>
  <si>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</si>
  <si>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</si>
  <si>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</si>
  <si>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</si>
  <si>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</si>
  <si>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</si>
  <si>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</si>
  <si>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</si>
  <si>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</si>
  <si>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</si>
  <si>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</si>
  <si>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</si>
  <si>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</si>
  <si>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</si>
  <si>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</si>
  <si>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</si>
  <si>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</si>
  <si>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</si>
  <si>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</si>
  <si>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</si>
  <si>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</si>
  <si>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</si>
  <si>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</si>
  <si>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</si>
  <si>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</si>
  <si>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</si>
  <si>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</si>
  <si>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</si>
  <si>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</si>
  <si>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</si>
  <si>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</si>
  <si>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</si>
  <si>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</si>
  <si>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</si>
  <si>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</si>
  <si>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</si>
  <si>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</si>
  <si>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</si>
  <si>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</si>
  <si>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</si>
  <si>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</si>
  <si>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</si>
  <si>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</si>
  <si>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</si>
  <si>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</si>
  <si>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</si>
  <si>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</si>
  <si>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</si>
  <si>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</si>
  <si>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</si>
  <si>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</si>
  <si>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</si>
  <si>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</si>
  <si>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</si>
  <si>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</si>
  <si>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</si>
  <si>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</si>
  <si>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</si>
  <si>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</si>
  <si>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</si>
  <si>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</si>
  <si>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</si>
  <si>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</si>
  <si>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</si>
  <si>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</si>
  <si>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</si>
  <si>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</si>
  <si>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</si>
  <si>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</si>
  <si>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</si>
  <si>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</si>
  <si>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</si>
  <si>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</si>
  <si>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</si>
  <si>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</si>
  <si>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</si>
  <si>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</si>
  <si>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</si>
  <si>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</si>
  <si>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</si>
  <si>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</si>
  <si>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</si>
  <si>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</si>
  <si>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</si>
  <si>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</si>
  <si>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</si>
  <si>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</si>
  <si>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</si>
  <si>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</si>
  <si>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</si>
  <si>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</si>
  <si>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</si>
  <si>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</si>
  <si>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</si>
  <si>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</si>
  <si>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</si>
  <si>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</si>
  <si>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</si>
  <si>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</si>
  <si>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</si>
  <si>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</si>
  <si>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</si>
  <si>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</si>
  <si>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</si>
  <si>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</si>
  <si>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</si>
  <si>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</si>
  <si>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</si>
  <si>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</si>
  <si>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</si>
  <si>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</si>
  <si>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</si>
  <si>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</si>
  <si>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</si>
  <si>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</si>
  <si>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</si>
  <si>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</si>
  <si>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</si>
  <si>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</si>
  <si>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</si>
  <si>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</si>
  <si>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</si>
  <si>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</si>
  <si>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</si>
  <si>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</si>
  <si>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</si>
  <si>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</si>
  <si>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</si>
  <si>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</si>
  <si>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</si>
  <si>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</si>
  <si>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</si>
  <si>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</si>
  <si>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</si>
  <si>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</si>
  <si>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</si>
  <si>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</si>
  <si>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</si>
  <si>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</si>
  <si>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</si>
  <si>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</si>
  <si>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</si>
  <si>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</si>
  <si>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</si>
  <si>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</si>
  <si>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</si>
  <si>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</si>
  <si>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</si>
  <si>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</si>
  <si>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</si>
  <si>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</si>
  <si>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</si>
  <si>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</si>
  <si>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</si>
  <si>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</si>
  <si>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</si>
  <si>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</si>
  <si>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</si>
  <si>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</si>
  <si>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</si>
  <si>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</si>
  <si>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</si>
  <si>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</si>
  <si>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</si>
  <si>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</si>
  <si>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</si>
  <si>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</si>
  <si>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</si>
  <si>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</si>
  <si>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</si>
  <si>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</si>
  <si>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</si>
  <si>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</si>
  <si>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</si>
  <si>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</si>
  <si>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</si>
  <si>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</si>
  <si>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</si>
  <si>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</si>
  <si>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</si>
  <si>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</si>
  <si>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</si>
  <si>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</si>
  <si>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</si>
  <si>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</si>
  <si>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</si>
  <si>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</si>
  <si>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</si>
  <si>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</si>
  <si>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</si>
  <si>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</si>
  <si>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</si>
  <si>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</si>
  <si>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</si>
  <si>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</si>
  <si>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</si>
  <si>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</si>
  <si>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</si>
  <si>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</si>
  <si>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</si>
  <si>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</si>
  <si>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</si>
  <si>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</si>
  <si>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</si>
  <si>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</si>
  <si>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</si>
  <si>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</si>
  <si>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</si>
  <si>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</si>
  <si>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</si>
  <si>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</si>
  <si>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</si>
  <si>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</si>
  <si>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</si>
  <si>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</si>
  <si>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</si>
  <si>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</si>
  <si>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</si>
  <si>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</si>
  <si>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</si>
  <si>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</si>
  <si>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</si>
  <si>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</si>
  <si>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</si>
  <si>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</si>
  <si>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</si>
  <si>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</si>
  <si>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</si>
  <si>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</si>
  <si>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</si>
  <si>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</si>
  <si>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</si>
  <si>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</si>
  <si>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</si>
  <si>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</si>
  <si>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</si>
  <si>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</si>
  <si>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</si>
  <si>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</si>
  <si>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</si>
  <si>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</si>
  <si>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</si>
  <si>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</si>
  <si>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</si>
  <si>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</si>
  <si>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</si>
  <si>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</si>
  <si>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</si>
  <si>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</si>
  <si>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</si>
  <si>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</si>
  <si>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</si>
  <si>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</si>
  <si>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</si>
  <si>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</si>
  <si>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</si>
  <si>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</si>
  <si>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</si>
  <si>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</si>
  <si>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</si>
  <si>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</si>
  <si>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</si>
  <si>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</si>
  <si>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</si>
  <si>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</si>
  <si>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</si>
  <si>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</si>
  <si>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</si>
  <si>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</si>
  <si>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</si>
  <si>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</si>
  <si>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</si>
  <si>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</si>
  <si>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</si>
  <si>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</si>
  <si>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</si>
  <si>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</si>
  <si>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</si>
  <si>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</si>
  <si>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</si>
  <si>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</si>
  <si>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</si>
  <si>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</si>
  <si>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</si>
  <si>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</si>
  <si>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</si>
  <si>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</si>
  <si>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</si>
  <si>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</si>
  <si>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</si>
  <si>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</si>
  <si>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</si>
  <si>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</si>
  <si>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</si>
  <si>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</si>
  <si>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</si>
  <si>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</si>
  <si>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</si>
  <si>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</si>
  <si>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</si>
  <si>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</si>
  <si>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</si>
  <si>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</si>
  <si>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</si>
  <si>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</si>
  <si>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</si>
  <si>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</si>
  <si>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</si>
  <si>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</si>
  <si>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</si>
  <si>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</si>
  <si>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</si>
  <si>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</si>
  <si>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</si>
  <si>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</si>
  <si>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</si>
  <si>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</si>
  <si>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</si>
  <si>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</si>
  <si>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</si>
  <si>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</si>
  <si>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</si>
  <si>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</si>
  <si>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</si>
  <si>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</si>
  <si>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</si>
  <si>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</si>
  <si>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</si>
  <si>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</si>
  <si>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</si>
  <si>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</si>
  <si>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</si>
  <si>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</si>
  <si>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</si>
  <si>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</si>
  <si>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</si>
  <si>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</si>
  <si>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</si>
  <si>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</si>
  <si>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</si>
  <si>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</si>
  <si>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</si>
  <si>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</si>
  <si>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</si>
  <si>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</si>
  <si>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</si>
  <si>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</si>
  <si>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</si>
  <si>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</si>
  <si>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</si>
  <si>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</si>
  <si>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</si>
  <si>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</si>
  <si>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</si>
  <si>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</si>
  <si>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</si>
  <si>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</si>
  <si>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</si>
  <si>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</si>
  <si>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</si>
  <si>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</si>
  <si>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</si>
  <si>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</si>
  <si>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</si>
  <si>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</si>
  <si>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</si>
  <si>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</si>
  <si>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</si>
  <si>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</si>
  <si>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</si>
  <si>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</si>
  <si>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</si>
  <si>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</si>
  <si>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</si>
  <si>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</si>
  <si>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</si>
  <si>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</si>
  <si>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</si>
  <si>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</si>
  <si>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</si>
  <si>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</si>
  <si>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</si>
  <si>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</si>
  <si>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</si>
  <si>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</si>
  <si>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</si>
  <si>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</si>
  <si>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</si>
  <si>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</si>
  <si>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</si>
  <si>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</si>
  <si>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</si>
  <si>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</si>
  <si>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</si>
  <si>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</si>
  <si>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</si>
  <si>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</si>
  <si>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</si>
  <si>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</si>
  <si>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</si>
  <si>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</si>
  <si>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</si>
  <si>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</si>
  <si>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</si>
  <si>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</si>
  <si>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</si>
  <si>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</si>
  <si>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</si>
  <si>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</si>
  <si>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</si>
  <si>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</si>
  <si>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</si>
  <si>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</si>
  <si>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</si>
  <si>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</si>
  <si>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</si>
  <si>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</si>
  <si>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</si>
  <si>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</si>
  <si>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</si>
  <si>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</si>
  <si>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</si>
  <si>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</si>
  <si>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</si>
  <si>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</si>
  <si>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</si>
  <si>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</si>
  <si>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</si>
  <si>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</si>
  <si>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</si>
  <si>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</si>
  <si>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</si>
  <si>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</si>
  <si>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</si>
  <si>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</si>
  <si>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</si>
  <si>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</si>
  <si>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</si>
  <si>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</si>
  <si>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</si>
  <si>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</si>
  <si>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</si>
  <si>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</si>
  <si>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</si>
  <si>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</si>
  <si>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</si>
  <si>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</si>
  <si>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</si>
  <si>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</si>
  <si>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</si>
  <si>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</si>
  <si>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</si>
  <si>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</si>
  <si>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</si>
  <si>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</si>
  <si>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</si>
  <si>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</si>
  <si>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</si>
  <si>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</si>
  <si>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</si>
  <si>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</si>
  <si>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</si>
  <si>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</si>
  <si>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</si>
  <si>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</si>
  <si>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</si>
  <si>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</si>
  <si>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</si>
  <si>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</si>
  <si>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</si>
  <si>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</si>
  <si>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</si>
  <si>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</si>
  <si>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</si>
  <si>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</si>
  <si>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</si>
  <si>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</si>
  <si>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</si>
  <si>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</si>
  <si>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</si>
  <si>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</si>
  <si>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</si>
  <si>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</si>
  <si>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</si>
  <si>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</si>
  <si>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</si>
  <si>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</si>
  <si>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</si>
  <si>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</si>
  <si>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</si>
  <si>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</si>
  <si>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</si>
  <si>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</si>
  <si>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</si>
  <si>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</si>
  <si>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</si>
  <si>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</si>
  <si>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</si>
  <si>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</si>
  <si>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</si>
  <si>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</si>
  <si>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</si>
  <si>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</si>
  <si>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</si>
  <si>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</si>
  <si>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</si>
  <si>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</si>
  <si>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</si>
  <si>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</si>
  <si>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</si>
  <si>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</si>
  <si>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</si>
  <si>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</si>
  <si>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</si>
  <si>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</si>
  <si>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</si>
  <si>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</si>
  <si>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</si>
  <si>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</si>
  <si>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</si>
  <si>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</si>
  <si>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</si>
  <si>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</si>
  <si>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</si>
  <si>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</si>
  <si>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</si>
  <si>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</si>
  <si>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</si>
  <si>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</si>
  <si>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</si>
  <si>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</si>
  <si>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</si>
  <si>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</si>
  <si>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</si>
  <si>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</si>
  <si>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</si>
  <si>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</si>
  <si>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</si>
  <si>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</si>
  <si>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</si>
  <si>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</si>
  <si>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</si>
  <si>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</si>
  <si>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</si>
  <si>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</si>
  <si>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</si>
  <si>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</si>
  <si>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</si>
  <si>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</si>
  <si>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</si>
  <si>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</si>
  <si>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</si>
  <si>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</si>
  <si>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</si>
  <si>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</si>
  <si>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</si>
  <si>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</si>
  <si>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</si>
  <si>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</si>
  <si>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</si>
  <si>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</si>
  <si>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</si>
  <si>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</si>
  <si>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</si>
  <si>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</si>
  <si>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</si>
  <si>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</si>
  <si>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</si>
  <si>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</si>
  <si>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</si>
  <si>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</si>
  <si>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</si>
  <si>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</si>
  <si>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</si>
  <si>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</si>
  <si>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</si>
  <si>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</si>
  <si>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</si>
  <si>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</si>
  <si>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</si>
  <si>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</si>
  <si>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</si>
  <si>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</si>
  <si>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</si>
  <si>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</si>
  <si>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</si>
  <si>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</si>
  <si>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</si>
  <si>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</si>
  <si>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</si>
  <si>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</si>
  <si>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</si>
  <si>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</si>
  <si>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</si>
  <si>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</si>
  <si>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</si>
  <si>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</si>
  <si>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</si>
  <si>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</si>
  <si>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</si>
  <si>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</si>
  <si>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</si>
  <si>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</si>
  <si>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</si>
  <si>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</si>
  <si>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</si>
  <si>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</si>
  <si>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</si>
  <si>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</si>
  <si>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</si>
  <si>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</si>
  <si>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</si>
  <si>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</si>
  <si>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</si>
  <si>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</si>
  <si>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</si>
  <si>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</si>
  <si>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</si>
  <si>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</si>
  <si>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</si>
  <si>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</si>
  <si>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</si>
  <si>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</si>
  <si>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</si>
  <si>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</si>
  <si>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</si>
  <si>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</si>
  <si>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</si>
  <si>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</si>
  <si>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</si>
  <si>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</si>
  <si>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</si>
  <si>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</si>
  <si>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</si>
  <si>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</si>
  <si>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</si>
  <si>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</si>
  <si>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</si>
  <si>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</si>
  <si>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</si>
  <si>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</si>
  <si>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</si>
  <si>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</si>
  <si>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</si>
  <si>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</si>
  <si>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</si>
  <si>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</si>
  <si>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</si>
  <si>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</si>
  <si>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</si>
  <si>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</si>
  <si>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</si>
  <si>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</si>
  <si>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</si>
  <si>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</si>
  <si>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</si>
  <si>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</si>
  <si>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</si>
  <si>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</si>
  <si>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</si>
  <si>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</si>
  <si>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</si>
  <si>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</si>
  <si>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</si>
  <si>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</si>
  <si>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</si>
  <si>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</si>
  <si>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</si>
  <si>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</si>
  <si>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</si>
  <si>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</si>
  <si>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</si>
  <si>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</si>
  <si>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</si>
  <si>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</si>
  <si>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</si>
  <si>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</si>
  <si>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</si>
  <si>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</si>
  <si>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</si>
  <si>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</si>
  <si>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</si>
  <si>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</si>
  <si>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</si>
  <si>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</si>
  <si>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</si>
  <si>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</si>
  <si>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</si>
  <si>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</si>
  <si>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</si>
  <si>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</si>
  <si>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</si>
  <si>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</si>
  <si>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</si>
  <si>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</si>
  <si>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</si>
  <si>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</si>
  <si>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</si>
  <si>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</si>
  <si>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</si>
  <si>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</si>
  <si>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</si>
  <si>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</si>
  <si>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</si>
  <si>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</si>
  <si>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</si>
  <si>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</si>
  <si>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</si>
  <si>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</si>
  <si>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</si>
  <si>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</si>
  <si>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</si>
  <si>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</si>
  <si>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</si>
  <si>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</si>
  <si>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</si>
  <si>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</si>
  <si>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</si>
  <si>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</si>
  <si>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</si>
  <si>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</si>
  <si>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</si>
  <si>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</si>
  <si>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</si>
  <si>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</si>
  <si>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</si>
  <si>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</si>
  <si>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</si>
  <si>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</si>
  <si>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</si>
  <si>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</si>
  <si>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</si>
  <si>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</si>
  <si>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</si>
  <si>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</si>
  <si>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</si>
  <si>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</si>
  <si>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</si>
  <si>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</si>
  <si>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</si>
  <si>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</si>
  <si>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</si>
  <si>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</si>
  <si>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</si>
  <si>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</si>
  <si>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</si>
  <si>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</si>
  <si>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</si>
  <si>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</si>
  <si>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</si>
  <si>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</si>
  <si>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</si>
  <si>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</si>
  <si>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</si>
  <si>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</si>
  <si>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</si>
  <si>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</si>
  <si>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</si>
  <si>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</si>
  <si>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</si>
  <si>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</si>
  <si>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</si>
  <si>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</si>
  <si>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</si>
  <si>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</si>
  <si>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</si>
  <si>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</si>
  <si>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</si>
  <si>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</si>
  <si>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</si>
  <si>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</si>
  <si>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</si>
  <si>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</si>
  <si>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</si>
  <si>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</si>
  <si>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</si>
  <si>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</si>
  <si>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</si>
  <si>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</si>
  <si>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</si>
  <si>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</si>
  <si>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</si>
  <si>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</si>
  <si>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</si>
  <si>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</si>
  <si>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</si>
  <si>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</si>
  <si>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</si>
  <si>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</si>
  <si>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</si>
  <si>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</si>
  <si>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</si>
  <si>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</si>
  <si>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</si>
  <si>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</si>
  <si>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</si>
  <si>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</si>
  <si>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</si>
  <si>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</si>
  <si>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</si>
  <si>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</si>
  <si>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</si>
  <si>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</si>
  <si>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</si>
  <si>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</si>
  <si>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</si>
  <si>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</si>
  <si>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</si>
  <si>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</si>
  <si>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</si>
  <si>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</si>
  <si>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</si>
  <si>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</si>
  <si>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</si>
  <si>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</si>
  <si>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</si>
  <si>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</si>
  <si>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</si>
  <si>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</si>
  <si>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</si>
  <si>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</si>
  <si>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</si>
  <si>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</si>
  <si>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</si>
  <si>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</si>
  <si>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</si>
  <si>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</si>
  <si>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</si>
  <si>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</si>
  <si>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</si>
  <si>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</si>
  <si>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</si>
  <si>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</si>
  <si>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</si>
  <si>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</si>
  <si>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</si>
  <si>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</si>
  <si>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</si>
  <si>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</si>
  <si>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</si>
  <si>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</si>
  <si>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</si>
  <si>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</si>
  <si>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</si>
  <si>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</si>
  <si>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</si>
  <si>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</si>
  <si>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</si>
  <si>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</si>
  <si>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</si>
  <si>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</si>
  <si>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</si>
  <si>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</si>
  <si>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</si>
  <si>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</si>
  <si>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</si>
  <si>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</si>
  <si>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</si>
  <si>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</si>
  <si>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</si>
  <si>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</si>
  <si>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</si>
  <si>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</si>
  <si>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</si>
  <si>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</si>
  <si>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</si>
  <si>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</si>
  <si>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</si>
  <si>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</si>
  <si>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</si>
  <si>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</si>
  <si>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</si>
  <si>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</si>
  <si>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</si>
  <si>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</si>
  <si>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</si>
  <si>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</si>
  <si>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</si>
  <si>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</si>
  <si>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</si>
  <si>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</si>
  <si>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</si>
  <si>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</si>
  <si>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</si>
  <si>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</si>
  <si>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</si>
  <si>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</si>
  <si>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</si>
  <si>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</si>
  <si>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</si>
  <si>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</si>
  <si>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</si>
  <si>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</si>
  <si>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</si>
  <si>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</si>
  <si>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</si>
  <si>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</si>
  <si>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</si>
  <si>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</si>
  <si>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</si>
  <si>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</si>
  <si>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</si>
  <si>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</si>
  <si>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</si>
  <si>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</si>
  <si>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</si>
  <si>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</si>
  <si>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</si>
  <si>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</si>
  <si>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</si>
  <si>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</si>
  <si>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</si>
  <si>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</si>
  <si>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</si>
  <si>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</si>
  <si>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</si>
  <si>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</si>
  <si>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</si>
  <si>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</si>
  <si>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</si>
  <si>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</si>
  <si>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</si>
  <si>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</si>
  <si>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</si>
  <si>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</si>
  <si>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</si>
  <si>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</si>
  <si>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</si>
  <si>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</si>
  <si>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</si>
  <si>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</si>
  <si>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</si>
  <si>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</si>
  <si>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</si>
  <si>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</si>
  <si>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</si>
  <si>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</si>
  <si>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</si>
  <si>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</si>
  <si>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</si>
  <si>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</si>
  <si>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</si>
  <si>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</si>
  <si>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</si>
  <si>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</si>
  <si>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</si>
  <si>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</si>
  <si>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</si>
  <si>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</si>
  <si>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</si>
  <si>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</si>
  <si>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</si>
  <si>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</si>
  <si>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</si>
  <si>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</si>
  <si>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</si>
  <si>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</si>
  <si>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</si>
  <si>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</si>
  <si>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</si>
  <si>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</si>
  <si>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</si>
  <si>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</si>
  <si>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</si>
  <si>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</si>
  <si>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</si>
  <si>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</si>
  <si>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</si>
  <si>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</si>
  <si>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</si>
  <si>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</si>
  <si>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</si>
  <si>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</si>
  <si>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</si>
  <si>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</si>
  <si>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</si>
  <si>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</si>
  <si>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</si>
  <si>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</si>
  <si>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</si>
  <si>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</si>
  <si>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</si>
  <si>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</si>
  <si>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</si>
  <si>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</si>
  <si>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</si>
  <si>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</si>
  <si>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</si>
  <si>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</si>
  <si>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</si>
  <si>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</si>
  <si>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</si>
  <si>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</si>
  <si>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</si>
  <si>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</si>
  <si>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</si>
  <si>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</si>
  <si>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</si>
  <si>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</si>
  <si>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</si>
  <si>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</si>
  <si>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</si>
  <si>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</si>
  <si>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</si>
  <si>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</si>
  <si>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</si>
  <si>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</si>
  <si>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</si>
  <si>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</si>
  <si>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</si>
  <si>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</si>
  <si>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</si>
  <si>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</si>
  <si>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</si>
  <si>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</si>
  <si>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</si>
  <si>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</si>
  <si>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</si>
  <si>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</si>
  <si>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</si>
  <si>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</si>
  <si>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</si>
  <si>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</si>
  <si>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</si>
  <si>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</si>
  <si>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</si>
  <si>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</si>
  <si>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</si>
  <si>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</si>
  <si>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</si>
  <si>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</si>
  <si>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</si>
  <si>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</si>
  <si>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</si>
  <si>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</si>
  <si>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</si>
  <si>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</si>
  <si>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</si>
  <si>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</si>
  <si>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</si>
  <si>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</si>
  <si>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</si>
  <si>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</si>
  <si>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</si>
  <si>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</si>
  <si>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</si>
  <si>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</si>
  <si>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</si>
  <si>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</si>
  <si>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</si>
  <si>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</si>
  <si>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</si>
  <si>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</si>
  <si>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</si>
  <si>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</si>
  <si>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</si>
  <si>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</si>
  <si>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</si>
  <si>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</si>
  <si>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</si>
  <si>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</si>
  <si>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</si>
  <si>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</si>
  <si>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</si>
  <si>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</si>
  <si>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</si>
  <si>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</si>
  <si>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</si>
  <si>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</si>
  <si>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</si>
  <si>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</si>
  <si>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</si>
  <si>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</si>
  <si>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</si>
  <si>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</si>
  <si>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</si>
  <si>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</si>
  <si>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</si>
  <si>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</si>
  <si>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</si>
  <si>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</si>
  <si>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</si>
  <si>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</si>
  <si>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</si>
  <si>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</si>
  <si>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</si>
  <si>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</si>
  <si>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</si>
  <si>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</si>
  <si>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</si>
  <si>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</si>
  <si>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</si>
  <si>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</si>
  <si>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</si>
  <si>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</si>
  <si>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</si>
  <si>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</si>
  <si>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</si>
  <si>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</si>
  <si>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</si>
  <si>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</si>
  <si>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</si>
  <si>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</si>
  <si>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</si>
  <si>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</si>
  <si>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</si>
  <si>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</si>
  <si>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</si>
  <si>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</si>
  <si>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</si>
  <si>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</si>
  <si>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</si>
  <si>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</si>
  <si>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</si>
  <si>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</si>
  <si>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</si>
  <si>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</si>
  <si>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</si>
  <si>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</si>
  <si>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</si>
  <si>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</si>
  <si>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</si>
  <si>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</si>
  <si>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</si>
  <si>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</si>
  <si>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</si>
  <si>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</si>
  <si>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</si>
  <si>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</si>
  <si>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</si>
  <si>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</si>
  <si>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</si>
  <si>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</si>
  <si>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</si>
  <si>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</si>
  <si>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</si>
  <si>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</si>
  <si>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</si>
  <si>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</si>
  <si>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</si>
  <si>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</si>
  <si>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</si>
  <si>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</si>
  <si>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</si>
  <si>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</si>
  <si>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</si>
  <si>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</si>
  <si>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</si>
  <si>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</si>
  <si>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</si>
  <si>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</si>
  <si>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</si>
  <si>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</si>
  <si>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</si>
  <si>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</si>
  <si>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</si>
  <si>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</si>
  <si>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</si>
  <si>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</si>
  <si>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</si>
  <si>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</si>
  <si>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</si>
  <si>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</si>
  <si>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</si>
  <si>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</si>
  <si>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</si>
  <si>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</si>
  <si>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</si>
  <si>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</si>
  <si>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</si>
  <si>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</si>
  <si>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</si>
  <si>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</si>
  <si>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</si>
  <si>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</si>
  <si>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</si>
  <si>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</si>
  <si>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</si>
  <si>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</si>
  <si>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</si>
  <si>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</si>
  <si>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</si>
  <si>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</si>
  <si>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</si>
  <si>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</si>
  <si>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</si>
  <si>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</si>
  <si>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</si>
  <si>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</si>
  <si>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</si>
  <si>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</si>
  <si>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</si>
  <si>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</si>
  <si>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</si>
  <si>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</si>
  <si>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</si>
  <si>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</si>
  <si>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</si>
  <si>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</si>
  <si>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</si>
  <si>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</si>
  <si>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</si>
  <si>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</si>
  <si>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</si>
  <si>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</si>
  <si>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</si>
  <si>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</si>
  <si>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</si>
  <si>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</si>
  <si>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</si>
  <si>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</si>
  <si>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</si>
  <si>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</si>
  <si>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</si>
  <si>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</si>
  <si>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</si>
  <si>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</si>
  <si>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</si>
  <si>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</si>
  <si>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</si>
  <si>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</si>
  <si>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</si>
  <si>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</si>
  <si>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</si>
  <si>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</si>
  <si>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</si>
  <si>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</si>
  <si>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</si>
  <si>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</si>
  <si>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</si>
  <si>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</si>
  <si>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</si>
  <si>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</si>
  <si>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</si>
  <si>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</si>
  <si>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</si>
  <si>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</si>
  <si>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</si>
  <si>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</si>
  <si>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</si>
  <si>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</si>
  <si>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</si>
  <si>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</si>
  <si>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</si>
  <si>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</si>
  <si>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</si>
  <si>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</si>
  <si>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</si>
  <si>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</si>
  <si>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</si>
  <si>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</si>
  <si>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</si>
  <si>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</si>
  <si>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</si>
  <si>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</si>
  <si>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</si>
  <si>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</si>
  <si>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</si>
  <si>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</si>
  <si>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</si>
  <si>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</si>
  <si>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</si>
  <si>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</si>
  <si>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</si>
  <si>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</si>
  <si>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</si>
  <si>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</si>
  <si>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</si>
  <si>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</si>
  <si>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</si>
  <si>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</si>
  <si>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</si>
  <si>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</si>
  <si>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</si>
  <si>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</si>
  <si>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</si>
  <si>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</si>
  <si>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</si>
  <si>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</si>
  <si>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</si>
  <si>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</si>
  <si>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</si>
  <si>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</si>
  <si>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</si>
  <si>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</si>
  <si>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</si>
  <si>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</si>
  <si>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</si>
  <si>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</si>
  <si>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</si>
  <si>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</si>
  <si>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</si>
  <si>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</si>
  <si>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</si>
  <si>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</si>
  <si>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</si>
  <si>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</si>
  <si>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</si>
  <si>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</si>
  <si>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</si>
  <si>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</si>
  <si>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</si>
  <si>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</si>
  <si>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</si>
  <si>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</si>
  <si>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</si>
  <si>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</si>
  <si>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</si>
  <si>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</si>
  <si>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</si>
  <si>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</si>
  <si>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</si>
  <si>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</si>
  <si>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</si>
  <si>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</si>
  <si>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</si>
  <si>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</si>
  <si>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</si>
  <si>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</si>
  <si>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</si>
  <si>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</si>
  <si>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</si>
  <si>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</si>
  <si>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</si>
  <si>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</si>
  <si>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</si>
  <si>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</si>
  <si>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</si>
  <si>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</si>
  <si>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</si>
  <si>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</si>
  <si>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</si>
  <si>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</si>
  <si>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</si>
  <si>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</si>
  <si>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</si>
  <si>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</si>
  <si>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</si>
  <si>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</si>
  <si>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</si>
  <si>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</si>
  <si>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</si>
  <si>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</si>
  <si>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</si>
  <si>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</si>
  <si>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</si>
  <si>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</si>
  <si>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</si>
  <si>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</si>
  <si>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</si>
  <si>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</si>
  <si>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</si>
  <si>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</si>
  <si>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</si>
  <si>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</si>
  <si>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</si>
  <si>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</si>
  <si>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</si>
  <si>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</si>
  <si>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</si>
  <si>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</si>
  <si>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</si>
  <si>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</si>
  <si>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</si>
  <si>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</si>
  <si>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</si>
  <si>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</si>
  <si>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</si>
  <si>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</si>
  <si>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</si>
  <si>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</si>
  <si>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</si>
  <si>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</si>
  <si>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</si>
  <si>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</si>
  <si>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</si>
  <si>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</si>
  <si>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</si>
  <si>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</si>
  <si>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</si>
  <si>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</si>
  <si>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</si>
  <si>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</si>
  <si>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</si>
  <si>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</si>
  <si>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</si>
  <si>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</si>
  <si>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</si>
  <si>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</si>
  <si>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</si>
  <si>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</si>
  <si>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</si>
  <si>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</si>
  <si>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</si>
  <si>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</si>
  <si>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</si>
  <si>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</si>
  <si>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</si>
  <si>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</si>
  <si>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</si>
  <si>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</si>
  <si>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</si>
  <si>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</si>
  <si>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</si>
  <si>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</si>
  <si>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</si>
  <si>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</si>
  <si>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</si>
  <si>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</si>
  <si>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</si>
  <si>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</si>
  <si>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</si>
  <si>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</si>
  <si>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</si>
  <si>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</si>
  <si>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</si>
  <si>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</si>
  <si>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</si>
  <si>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</si>
  <si>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</si>
  <si>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</si>
  <si>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</si>
  <si>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</si>
  <si>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</si>
  <si>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</si>
  <si>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</si>
  <si>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</si>
  <si>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</si>
  <si>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</si>
  <si>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</si>
  <si>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</si>
  <si>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</si>
  <si>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</si>
  <si>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</si>
  <si>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</si>
  <si>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</si>
  <si>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</si>
  <si>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</si>
  <si>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</si>
  <si>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</si>
  <si>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</si>
  <si>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</si>
  <si>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</si>
  <si>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</si>
  <si>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</si>
  <si>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</si>
  <si>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</si>
  <si>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</si>
  <si>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</si>
  <si>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</si>
  <si>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</si>
  <si>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</si>
  <si>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</si>
  <si>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</si>
  <si>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</si>
  <si>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</si>
  <si>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</si>
  <si>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</si>
  <si>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</si>
  <si>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</si>
  <si>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</si>
  <si>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</si>
  <si>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</si>
  <si>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</si>
  <si>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</si>
  <si>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</si>
  <si>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</si>
  <si>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</si>
  <si>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</si>
  <si>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</si>
  <si>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</si>
  <si>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</si>
  <si>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</si>
  <si>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</si>
  <si>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</si>
  <si>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</si>
  <si>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</si>
  <si>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</si>
  <si>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</si>
  <si>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</si>
  <si>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</si>
  <si>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</si>
  <si>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</si>
  <si>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</si>
  <si>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</si>
  <si>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</si>
  <si>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</si>
  <si>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</si>
  <si>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</si>
  <si>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</si>
  <si>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</si>
  <si>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</si>
  <si>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</si>
  <si>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</si>
  <si>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</si>
  <si>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</si>
  <si>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</si>
  <si>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</si>
  <si>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</si>
  <si>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</si>
  <si>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</si>
  <si>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</si>
  <si>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</si>
  <si>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</si>
  <si>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</si>
  <si>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</si>
  <si>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</si>
  <si>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</si>
  <si>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</si>
  <si>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</si>
  <si>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</si>
  <si>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</si>
  <si>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</si>
  <si>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</si>
  <si>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</si>
  <si>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</si>
  <si>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</si>
  <si>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</si>
  <si>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</si>
  <si>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</si>
  <si>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</si>
  <si>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</si>
  <si>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</si>
  <si>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</si>
  <si>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</si>
  <si>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</si>
  <si>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</si>
  <si>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</si>
  <si>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</si>
  <si>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</si>
  <si>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</si>
  <si>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</si>
  <si>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</si>
  <si>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</si>
  <si>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</si>
  <si>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</si>
  <si>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</si>
  <si>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</si>
  <si>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</si>
  <si>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</si>
  <si>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</si>
  <si>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</si>
  <si>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</si>
  <si>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</si>
  <si>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</si>
  <si>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</si>
  <si>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</si>
  <si>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</si>
  <si>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</si>
  <si>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</si>
  <si>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</si>
  <si>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</si>
  <si>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</si>
  <si>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</si>
  <si>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</si>
  <si>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</si>
  <si>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</si>
  <si>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</si>
  <si>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</si>
  <si>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</si>
  <si>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</si>
  <si>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</si>
  <si>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</si>
  <si>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</si>
  <si>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</si>
  <si>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</si>
  <si>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</si>
  <si>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</si>
  <si>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</si>
  <si>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</si>
  <si>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</si>
  <si>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</si>
  <si>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</si>
  <si>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</si>
  <si>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</si>
  <si>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</si>
  <si>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</si>
  <si>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</si>
  <si>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</si>
  <si>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</si>
  <si>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</si>
  <si>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</si>
  <si>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</si>
  <si>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</si>
  <si>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</si>
  <si>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</si>
  <si>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</si>
  <si>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</si>
  <si>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</si>
  <si>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</si>
  <si>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</si>
  <si>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</si>
  <si>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</si>
  <si>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</si>
  <si>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</si>
  <si>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</si>
  <si>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</si>
  <si>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</si>
  <si>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</si>
  <si>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</si>
  <si>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</si>
  <si>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</si>
  <si>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</si>
  <si>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</si>
  <si>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</si>
  <si>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</si>
  <si>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</si>
  <si>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</si>
  <si>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</si>
  <si>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</si>
  <si>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</si>
  <si>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</si>
  <si>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</si>
  <si>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</si>
  <si>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</si>
  <si>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</si>
  <si>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</si>
  <si>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</si>
  <si>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</si>
  <si>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</si>
  <si>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</si>
  <si>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</si>
  <si>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</si>
  <si>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</si>
  <si>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</si>
  <si>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</si>
  <si>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</si>
  <si>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</si>
  <si>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</si>
  <si>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</si>
  <si>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</si>
  <si>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</si>
  <si>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</si>
  <si>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</si>
  <si>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</si>
  <si>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</si>
  <si>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</si>
  <si>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</si>
  <si>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</si>
  <si>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</si>
  <si>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</si>
  <si>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</si>
  <si>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</si>
  <si>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</si>
  <si>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</si>
  <si>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</si>
  <si>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</si>
  <si>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</si>
  <si>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</si>
  <si>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</si>
  <si>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</si>
  <si>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</si>
  <si>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</si>
  <si>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</si>
  <si>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</si>
  <si>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</si>
  <si>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</si>
  <si>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</si>
  <si>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</si>
  <si>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</si>
  <si>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</si>
  <si>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</si>
  <si>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</si>
  <si>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</si>
  <si>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</si>
  <si>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</si>
  <si>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</si>
  <si>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</si>
  <si>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</si>
  <si>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</si>
  <si>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</si>
  <si>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</si>
  <si>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</si>
  <si>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</si>
  <si>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</si>
  <si>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</si>
  <si>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</si>
  <si>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</si>
  <si>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</si>
  <si>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</si>
  <si>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</si>
  <si>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</si>
  <si>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</si>
  <si>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</si>
  <si>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</si>
  <si>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</si>
  <si>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</si>
  <si>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</si>
  <si>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</si>
  <si>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</si>
  <si>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</si>
  <si>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</si>
  <si>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</si>
  <si>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</si>
  <si>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</si>
  <si>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</si>
  <si>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</si>
  <si>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</si>
  <si>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</si>
  <si>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</si>
  <si>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</si>
  <si>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</si>
  <si>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</si>
  <si>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</si>
  <si>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</si>
  <si>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</si>
  <si>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</si>
  <si>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</si>
  <si>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</si>
  <si>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</si>
  <si>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</si>
  <si>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</si>
  <si>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</si>
  <si>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</si>
  <si>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</si>
  <si>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</si>
  <si>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</si>
  <si>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</si>
  <si>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</si>
  <si>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</si>
  <si>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</si>
  <si>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</si>
  <si>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</si>
  <si>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</si>
  <si>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</si>
  <si>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</si>
  <si>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</si>
  <si>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</si>
  <si>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</si>
  <si>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</si>
  <si>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</si>
  <si>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</si>
  <si>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</si>
  <si>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</si>
  <si>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</si>
  <si>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</si>
  <si>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</si>
  <si>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</si>
  <si>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</si>
  <si>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</si>
  <si>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</si>
  <si>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</si>
  <si>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</si>
  <si>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</si>
  <si>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</si>
  <si>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</si>
  <si>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</si>
  <si>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</si>
  <si>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</si>
  <si>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</si>
  <si>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</si>
  <si>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</si>
  <si>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</si>
  <si>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</si>
  <si>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</si>
  <si>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</si>
  <si>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</si>
  <si>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</si>
  <si>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</si>
  <si>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</si>
  <si>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</si>
  <si>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</si>
  <si>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</si>
  <si>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</si>
  <si>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</si>
  <si>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</si>
  <si>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</si>
  <si>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</si>
  <si>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</si>
  <si>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</si>
  <si>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</si>
  <si>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</si>
  <si>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</si>
  <si>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</si>
  <si>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</si>
  <si>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</si>
  <si>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</si>
  <si>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</si>
  <si>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</si>
  <si>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</si>
  <si>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</si>
  <si>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</si>
  <si>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</si>
  <si>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</si>
  <si>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</si>
  <si>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</si>
  <si>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</si>
  <si>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</si>
  <si>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</si>
  <si>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</si>
  <si>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</si>
  <si>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</si>
  <si>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</si>
  <si>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</si>
  <si>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</si>
  <si>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</si>
  <si>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</si>
  <si>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</si>
  <si>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</si>
  <si>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</si>
  <si>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</si>
  <si>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</si>
  <si>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</si>
  <si>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</si>
  <si>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</si>
  <si>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</si>
  <si>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</si>
  <si>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</si>
  <si>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</si>
  <si>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</si>
  <si>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</si>
  <si>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</si>
  <si>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</si>
  <si>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</si>
  <si>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</si>
  <si>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</si>
  <si>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</si>
  <si>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</si>
  <si>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</si>
  <si>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</si>
  <si>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</si>
  <si>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</si>
  <si>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</si>
  <si>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</si>
  <si>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</si>
  <si>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</si>
  <si>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</si>
  <si>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</si>
  <si>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</si>
  <si>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</si>
  <si>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</si>
  <si>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</si>
  <si>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</si>
  <si>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</si>
  <si>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</si>
  <si>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</si>
  <si>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</si>
  <si>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</si>
  <si>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</si>
  <si>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</si>
  <si>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</si>
  <si>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</si>
  <si>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</si>
  <si>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</si>
  <si>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</si>
  <si>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</si>
  <si>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</si>
  <si>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</si>
  <si>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</si>
  <si>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</si>
  <si>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</si>
  <si>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</si>
  <si>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</si>
  <si>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</si>
  <si>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</si>
  <si>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</si>
  <si>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</si>
  <si>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</si>
  <si>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</si>
  <si>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</si>
  <si>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</si>
  <si>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</si>
  <si>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</si>
  <si>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</si>
  <si>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</si>
  <si>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</si>
  <si>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</si>
  <si>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</si>
  <si>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</si>
  <si>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</si>
  <si>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</si>
  <si>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</si>
  <si>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</si>
  <si>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</si>
  <si>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</si>
  <si>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</si>
  <si>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</si>
  <si>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</si>
  <si>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</si>
  <si>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</si>
  <si>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</si>
  <si>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</si>
  <si>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</si>
  <si>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</si>
  <si>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</si>
  <si>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</si>
  <si>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</si>
  <si>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</si>
  <si>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</si>
  <si>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</si>
  <si>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</si>
  <si>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</si>
  <si>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</si>
  <si>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</si>
  <si>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</si>
  <si>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</si>
  <si>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</si>
  <si>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</si>
  <si>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</si>
  <si>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</si>
  <si>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</si>
  <si>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</si>
  <si>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</si>
  <si>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</si>
  <si>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</si>
  <si>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</si>
  <si>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</si>
  <si>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</si>
  <si>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</si>
  <si>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</si>
  <si>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</si>
  <si>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</si>
  <si>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</si>
  <si>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</si>
  <si>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</si>
  <si>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</si>
  <si>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</si>
  <si>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</si>
  <si>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</si>
  <si>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</si>
  <si>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</si>
  <si>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</si>
  <si>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</si>
  <si>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</si>
  <si>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</si>
  <si>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</si>
  <si>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</si>
  <si>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</si>
  <si>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</si>
  <si>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</si>
  <si>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</si>
  <si>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</si>
  <si>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</si>
  <si>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</si>
  <si>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</si>
  <si>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</si>
  <si>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</si>
  <si>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</si>
  <si>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</si>
  <si>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</si>
  <si>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</si>
  <si>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</si>
  <si>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</si>
  <si>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</si>
  <si>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</si>
  <si>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</si>
  <si>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</si>
  <si>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</si>
  <si>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</si>
  <si>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</si>
  <si>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</si>
  <si>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</si>
  <si>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</si>
  <si>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</si>
  <si>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</si>
  <si>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</si>
  <si>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</si>
  <si>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</si>
  <si>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</si>
  <si>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</si>
  <si>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</si>
  <si>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</si>
  <si>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</si>
  <si>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</si>
  <si>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</si>
  <si>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</si>
  <si>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</si>
  <si>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</si>
  <si>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</si>
  <si>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</si>
  <si>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</si>
  <si>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</si>
  <si>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</si>
  <si>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</si>
  <si>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</si>
  <si>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</si>
  <si>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</si>
  <si>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</si>
  <si>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</si>
  <si>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</si>
  <si>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</si>
  <si>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</si>
  <si>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</si>
  <si>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</si>
  <si>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</si>
  <si>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</si>
  <si>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</si>
  <si>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</si>
  <si>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</si>
  <si>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</si>
  <si>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</si>
  <si>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</si>
  <si>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</si>
  <si>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</si>
  <si>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</si>
  <si>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</si>
  <si>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</si>
  <si>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</si>
  <si>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</si>
  <si>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</si>
  <si>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</si>
  <si>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</si>
  <si>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</si>
  <si>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</si>
  <si>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</si>
  <si>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</si>
  <si>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</si>
  <si>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</si>
  <si>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</si>
  <si>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</si>
  <si>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</si>
  <si>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</si>
  <si>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</si>
  <si>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</si>
  <si>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</si>
  <si>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</si>
  <si>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</si>
  <si>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</si>
  <si>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</si>
  <si>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</si>
  <si>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</si>
  <si>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</si>
  <si>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</si>
  <si>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</si>
  <si>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</si>
  <si>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</si>
  <si>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</si>
  <si>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</si>
  <si>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</si>
  <si>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</si>
  <si>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</si>
  <si>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</si>
  <si>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</si>
  <si>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</si>
  <si>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</si>
  <si>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</si>
  <si>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</si>
  <si>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</si>
  <si>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</si>
  <si>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</si>
  <si>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</si>
  <si>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</si>
  <si>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</si>
  <si>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</si>
  <si>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</si>
  <si>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</si>
  <si>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</si>
  <si>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</si>
  <si>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</si>
  <si>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</si>
  <si>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</si>
  <si>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</si>
  <si>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</si>
  <si>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</si>
  <si>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</si>
  <si>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</si>
  <si>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</si>
  <si>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</si>
  <si>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</si>
  <si>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</si>
  <si>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</si>
  <si>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</si>
  <si>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</si>
  <si>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</si>
  <si>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</si>
  <si>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</si>
  <si>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</si>
  <si>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</si>
  <si>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</si>
  <si>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</si>
  <si>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</si>
  <si>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</si>
  <si>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</si>
  <si>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</si>
  <si>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</si>
  <si>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</si>
  <si>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</si>
  <si>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</si>
  <si>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</si>
  <si>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</si>
  <si>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</si>
  <si>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</si>
  <si>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</si>
  <si>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</si>
  <si>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</si>
  <si>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</si>
  <si>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</si>
  <si>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</si>
  <si>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</si>
  <si>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</si>
  <si>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</si>
  <si>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</si>
  <si>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</si>
  <si>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</si>
  <si>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</si>
  <si>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</si>
  <si>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</si>
  <si>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</si>
  <si>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</si>
  <si>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</si>
  <si>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</si>
  <si>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</si>
  <si>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</si>
  <si>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</si>
  <si>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</si>
  <si>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</si>
  <si>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</si>
  <si>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</si>
  <si>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</si>
  <si>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</si>
  <si>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</si>
  <si>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</si>
  <si>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</si>
  <si>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</si>
  <si>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</si>
  <si>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</si>
  <si>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</si>
  <si>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</si>
  <si>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</si>
  <si>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</si>
  <si>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</si>
  <si>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</si>
  <si>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</si>
  <si>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</si>
  <si>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</si>
  <si>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</si>
  <si>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</si>
  <si>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</si>
  <si>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</si>
  <si>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</si>
  <si>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</si>
  <si>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</si>
  <si>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</si>
  <si>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</si>
  <si>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</si>
  <si>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</si>
  <si>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</si>
  <si>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</si>
  <si>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</si>
  <si>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</si>
  <si>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</si>
  <si>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</si>
  <si>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</si>
  <si>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</si>
  <si>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</si>
  <si>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</si>
  <si>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</si>
  <si>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</si>
  <si>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</si>
  <si>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</si>
  <si>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</si>
  <si>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</si>
  <si>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</si>
  <si>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</si>
  <si>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</si>
  <si>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</si>
  <si>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</si>
  <si>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</si>
  <si>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</si>
  <si>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</si>
  <si>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</si>
  <si>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</si>
  <si>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</si>
  <si>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</si>
  <si>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</si>
  <si>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</si>
  <si>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</si>
  <si>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</si>
  <si>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</si>
  <si>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</si>
  <si>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</si>
  <si>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</si>
  <si>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</si>
  <si>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</si>
  <si>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</si>
  <si>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</si>
  <si>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</si>
  <si>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</si>
  <si>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</si>
  <si>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</si>
  <si>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</si>
  <si>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</si>
  <si>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</si>
  <si>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</si>
  <si>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</si>
  <si>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</si>
  <si>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</si>
  <si>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</si>
  <si>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</si>
  <si>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</si>
  <si>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</si>
  <si>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</si>
  <si>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</si>
  <si>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</si>
  <si>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</si>
  <si>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</si>
  <si>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</si>
  <si>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</si>
  <si>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</si>
  <si>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</si>
  <si>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</si>
  <si>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</si>
  <si>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</si>
  <si>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</si>
  <si>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</si>
  <si>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</si>
  <si>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</si>
  <si>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</si>
  <si>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</si>
  <si>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</si>
  <si>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</si>
  <si>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</si>
  <si>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</si>
  <si>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</si>
  <si>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</si>
  <si>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</si>
  <si>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</si>
  <si>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</si>
  <si>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</si>
  <si>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</si>
  <si>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</si>
  <si>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</si>
  <si>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</si>
  <si>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</si>
  <si>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</si>
  <si>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</si>
  <si>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</si>
  <si>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</si>
  <si>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</si>
  <si>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</si>
  <si>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</si>
  <si>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</si>
  <si>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</si>
  <si>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</si>
  <si>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</si>
  <si>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</si>
  <si>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</si>
  <si>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</si>
  <si>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</si>
  <si>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</si>
  <si>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</si>
  <si>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</si>
  <si>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</si>
  <si>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</si>
  <si>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</si>
  <si>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</si>
  <si>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</si>
  <si>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</si>
  <si>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</si>
  <si>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</si>
  <si>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</si>
  <si>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</si>
  <si>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</si>
  <si>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</si>
  <si>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</si>
  <si>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</si>
  <si>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</si>
  <si>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</si>
  <si>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</si>
  <si>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</si>
  <si>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</si>
  <si>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</si>
  <si>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</si>
  <si>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</si>
  <si>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</si>
  <si>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</si>
  <si>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</si>
  <si>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</si>
  <si>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</si>
  <si>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</si>
  <si>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</si>
  <si>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</si>
  <si>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</si>
  <si>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</si>
  <si>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</si>
  <si>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</si>
  <si>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</si>
  <si>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</si>
  <si>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</si>
  <si>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</si>
  <si>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</si>
  <si>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</si>
  <si>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</si>
  <si>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</si>
  <si>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</si>
  <si>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</si>
  <si>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</si>
  <si>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</si>
  <si>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</si>
  <si>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</si>
  <si>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</si>
  <si>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</si>
  <si>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</si>
  <si>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</si>
  <si>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</si>
  <si>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</si>
  <si>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</si>
  <si>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</si>
  <si>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</si>
  <si>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</si>
  <si>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</si>
  <si>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</si>
  <si>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</si>
  <si>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</si>
  <si>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</si>
  <si>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</si>
  <si>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</si>
  <si>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</si>
  <si>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</si>
  <si>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</si>
  <si>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</si>
  <si>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</si>
  <si>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</si>
  <si>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</si>
  <si>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</si>
  <si>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</si>
  <si>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</si>
  <si>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</si>
  <si>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</si>
  <si>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</si>
  <si>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</si>
  <si>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</si>
  <si>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</si>
  <si>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</si>
  <si>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</si>
  <si>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</si>
  <si>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</si>
  <si>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</si>
  <si>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</si>
  <si>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</si>
  <si>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</si>
  <si>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</si>
  <si>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</si>
  <si>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</si>
  <si>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</si>
  <si>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</si>
  <si>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</si>
  <si>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</si>
  <si>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</si>
  <si>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</si>
  <si>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</si>
  <si>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</si>
  <si>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</si>
  <si>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</si>
  <si>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</si>
  <si>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</si>
  <si>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</si>
  <si>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</si>
  <si>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</si>
  <si>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</si>
  <si>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</si>
  <si>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</si>
  <si>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</si>
  <si>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</si>
  <si>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</si>
  <si>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</si>
  <si>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</si>
  <si>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</si>
  <si>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</si>
  <si>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</si>
  <si>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</si>
  <si>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</si>
  <si>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</si>
  <si>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</si>
  <si>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</si>
  <si>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</si>
  <si>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</si>
  <si>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</si>
  <si>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</si>
  <si>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</si>
  <si>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</si>
  <si>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</si>
  <si>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</si>
  <si>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</si>
  <si>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</si>
  <si>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</si>
  <si>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</si>
  <si>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</si>
  <si>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</si>
  <si>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</si>
  <si>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</si>
  <si>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</si>
  <si>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</si>
  <si>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</si>
  <si>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</si>
  <si>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</si>
  <si>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</si>
  <si>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</si>
  <si>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</si>
  <si>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</si>
  <si>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</si>
  <si>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</si>
  <si>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</si>
  <si>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</si>
  <si>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</si>
  <si>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</si>
  <si>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</si>
  <si>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</si>
  <si>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</si>
  <si>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</si>
  <si>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</si>
  <si>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</si>
  <si>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</si>
  <si>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</si>
  <si>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</si>
  <si>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</si>
  <si>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</si>
  <si>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</si>
  <si>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</si>
  <si>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</si>
  <si>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</si>
  <si>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</si>
  <si>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</si>
  <si>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</si>
  <si>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</si>
  <si>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</si>
  <si>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</si>
  <si>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</si>
  <si>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</si>
  <si>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</si>
  <si>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</si>
  <si>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</si>
  <si>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</si>
  <si>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</si>
  <si>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</si>
  <si>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</si>
  <si>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</si>
  <si>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</si>
  <si>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</si>
  <si>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</si>
  <si>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</si>
  <si>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</si>
  <si>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</si>
  <si>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</si>
  <si>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</si>
  <si>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</si>
  <si>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</si>
  <si>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</si>
  <si>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</si>
  <si>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</si>
  <si>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</si>
  <si>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</si>
  <si>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</si>
  <si>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</si>
  <si>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</si>
  <si>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</si>
  <si>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</si>
  <si>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</si>
  <si>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</si>
  <si>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</si>
  <si>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</si>
  <si>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</si>
  <si>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</si>
  <si>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</si>
  <si>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</si>
  <si>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</si>
  <si>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</si>
  <si>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</si>
  <si>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</si>
  <si>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</si>
  <si>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</si>
  <si>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</si>
  <si>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</si>
  <si>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</si>
  <si>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</si>
  <si>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</si>
  <si>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</si>
  <si>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</si>
  <si>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</si>
  <si>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</si>
  <si>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</si>
  <si>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</si>
  <si>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</si>
  <si>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</si>
  <si>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</si>
  <si>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</si>
  <si>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</si>
  <si>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</si>
  <si>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</si>
  <si>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</si>
  <si>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</si>
  <si>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</si>
  <si>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</si>
  <si>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</si>
  <si>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</si>
  <si>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</si>
  <si>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</si>
  <si>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</si>
  <si>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</si>
  <si>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</si>
  <si>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</si>
  <si>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</si>
  <si>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</si>
  <si>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</si>
  <si>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</si>
  <si>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</si>
  <si>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</si>
  <si>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</si>
  <si>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</si>
  <si>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</si>
  <si>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</si>
  <si>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</si>
  <si>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</si>
  <si>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</si>
  <si>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</si>
  <si>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</si>
  <si>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</si>
  <si>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</si>
  <si>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</si>
  <si>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</si>
  <si>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</si>
  <si>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</si>
  <si>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</si>
  <si>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</si>
  <si>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</si>
  <si>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</si>
  <si>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</si>
  <si>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</si>
  <si>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</si>
  <si>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</si>
  <si>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</si>
  <si>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</si>
  <si>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</si>
  <si>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</si>
  <si>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</si>
  <si>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</si>
  <si>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</si>
  <si>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</si>
  <si>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</si>
  <si>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</si>
  <si>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</si>
  <si>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</si>
  <si>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</si>
  <si>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</si>
  <si>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</si>
  <si>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</si>
  <si>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</si>
  <si>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</si>
  <si>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</si>
  <si>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</si>
  <si>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</si>
  <si>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</si>
  <si>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</si>
  <si>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</si>
  <si>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</si>
  <si>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</si>
  <si>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</si>
  <si>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</si>
  <si>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</si>
  <si>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</si>
  <si>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</si>
  <si>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</si>
  <si>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</si>
  <si>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</si>
  <si>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</si>
  <si>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</si>
  <si>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</si>
  <si>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</si>
  <si>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</si>
  <si>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</si>
  <si>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</si>
  <si>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</si>
  <si>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</si>
  <si>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</si>
  <si>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</si>
  <si>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</si>
  <si>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</si>
  <si>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</si>
  <si>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</si>
  <si>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</si>
  <si>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</si>
  <si>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</si>
  <si>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</si>
  <si>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</si>
  <si>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</si>
  <si>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</si>
  <si>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</si>
  <si>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</si>
  <si>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</si>
  <si>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</si>
  <si>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</si>
  <si>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</si>
  <si>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</si>
  <si>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</si>
  <si>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</si>
  <si>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</si>
  <si>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</si>
  <si>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</si>
  <si>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</si>
  <si>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</si>
  <si>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</si>
  <si>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</si>
  <si>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</si>
  <si>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</si>
  <si>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</si>
  <si>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</si>
  <si>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</si>
  <si>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</si>
  <si>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</si>
  <si>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</si>
  <si>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</si>
  <si>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</si>
  <si>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</si>
  <si>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</si>
  <si>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</si>
  <si>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</si>
  <si>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</si>
  <si>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</si>
  <si>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</si>
  <si>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</si>
  <si>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</si>
  <si>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</si>
  <si>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</si>
  <si>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</si>
  <si>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</si>
  <si>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</si>
  <si>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</si>
  <si>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</si>
  <si>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</si>
  <si>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</si>
  <si>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</si>
  <si>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</si>
  <si>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</si>
  <si>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</si>
  <si>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</si>
  <si>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</si>
  <si>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</si>
  <si>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</si>
  <si>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</si>
  <si>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</si>
  <si>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</si>
  <si>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</si>
  <si>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</si>
  <si>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</si>
  <si>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</si>
  <si>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</si>
  <si>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</si>
  <si>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</si>
  <si>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</si>
  <si>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</si>
  <si>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</si>
  <si>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</si>
  <si>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</si>
  <si>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</si>
  <si>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</si>
  <si>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</si>
  <si>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</si>
  <si>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</si>
  <si>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</si>
  <si>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</si>
  <si>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</si>
  <si>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</si>
  <si>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</si>
  <si>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</si>
  <si>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</si>
  <si>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</si>
  <si>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</si>
  <si>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</si>
  <si>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</si>
  <si>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</si>
  <si>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</si>
  <si>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</si>
  <si>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</si>
  <si>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</si>
  <si>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</si>
  <si>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</si>
  <si>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</si>
  <si>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</si>
  <si>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</si>
  <si>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</si>
  <si>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</si>
  <si>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</si>
  <si>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</si>
  <si>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</si>
  <si>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</si>
  <si>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</si>
  <si>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</si>
  <si>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</si>
  <si>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</si>
  <si>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</si>
  <si>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</si>
  <si>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</si>
  <si>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</si>
  <si>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</si>
  <si>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</si>
  <si>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</si>
  <si>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</si>
  <si>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</si>
  <si>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</si>
  <si>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</si>
  <si>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</si>
  <si>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</si>
  <si>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</si>
  <si>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</si>
  <si>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</si>
  <si>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</si>
  <si>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</si>
  <si>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</si>
  <si>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</si>
  <si>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</si>
  <si>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</si>
  <si>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</si>
  <si>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</si>
  <si>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</si>
  <si>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</si>
  <si>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</si>
  <si>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</si>
  <si>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</si>
  <si>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</si>
  <si>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</si>
  <si>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</si>
  <si>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</si>
  <si>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</si>
  <si>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</si>
  <si>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</si>
  <si>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</si>
  <si>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</si>
  <si>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</si>
  <si>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</si>
  <si>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</si>
  <si>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</si>
  <si>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</si>
  <si>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</si>
  <si>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</si>
  <si>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</si>
  <si>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</si>
  <si>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</si>
  <si>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</si>
  <si>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</si>
  <si>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</si>
  <si>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</si>
  <si>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</si>
  <si>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</si>
  <si>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</si>
  <si>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</si>
  <si>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</si>
  <si>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</si>
  <si>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</si>
  <si>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</si>
  <si>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</si>
  <si>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</si>
  <si>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</si>
  <si>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</si>
  <si>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</si>
  <si>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</si>
  <si>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</si>
  <si>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</si>
  <si>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</si>
  <si>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</si>
  <si>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</si>
  <si>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</si>
  <si>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</si>
  <si>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</si>
  <si>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</si>
  <si>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</si>
  <si>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</si>
  <si>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</si>
  <si>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</si>
  <si>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</si>
  <si>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</si>
  <si>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</si>
  <si>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</si>
  <si>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</si>
  <si>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</si>
  <si>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</si>
  <si>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</si>
  <si>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</si>
  <si>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</si>
  <si>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</si>
  <si>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</si>
  <si>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</si>
  <si>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</si>
  <si>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</si>
  <si>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</si>
  <si>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</si>
  <si>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</si>
  <si>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</si>
  <si>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</si>
  <si>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</si>
  <si>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</si>
  <si>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</si>
  <si>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</si>
  <si>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</si>
  <si>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</si>
  <si>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</si>
  <si>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</si>
  <si>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</si>
  <si>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</si>
  <si>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</si>
  <si>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</si>
  <si>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</si>
  <si>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</si>
  <si>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</si>
  <si>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</si>
  <si>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</si>
  <si>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</si>
  <si>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</si>
  <si>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</si>
  <si>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</si>
  <si>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</si>
  <si>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</si>
  <si>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</si>
  <si>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</si>
  <si>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</si>
  <si>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</si>
  <si>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</si>
  <si>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</si>
  <si>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</si>
  <si>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</si>
  <si>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</si>
  <si>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</si>
  <si>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</si>
  <si>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</si>
  <si>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</si>
  <si>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</si>
  <si>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</si>
  <si>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</si>
  <si>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</si>
  <si>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</si>
  <si>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</si>
  <si>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</si>
  <si>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</si>
  <si>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</si>
  <si>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</si>
  <si>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</si>
  <si>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</si>
  <si>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</si>
  <si>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</si>
  <si>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</si>
  <si>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</si>
  <si>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</si>
  <si>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</si>
  <si>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</si>
  <si>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</si>
  <si>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</si>
  <si>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</si>
  <si>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</si>
  <si>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</si>
  <si>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</si>
  <si>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</si>
  <si>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</si>
  <si>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</si>
  <si>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</si>
  <si>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</si>
  <si>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</si>
  <si>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</si>
  <si>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</si>
  <si>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</si>
  <si>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</si>
  <si>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</si>
  <si>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</si>
  <si>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</si>
  <si>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</si>
  <si>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</si>
  <si>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</si>
  <si>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</si>
  <si>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</si>
  <si>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</si>
  <si>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</si>
  <si>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</si>
  <si>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</si>
  <si>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</si>
  <si>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</si>
  <si>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</si>
  <si>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</si>
  <si>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</si>
  <si>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</si>
  <si>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</si>
  <si>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</si>
  <si>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</si>
  <si>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</si>
  <si>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</si>
  <si>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</si>
  <si>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</si>
  <si>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</si>
  <si>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</si>
  <si>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</si>
  <si>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</si>
  <si>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</si>
  <si>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</si>
  <si>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</si>
  <si>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</si>
  <si>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</si>
  <si>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</si>
  <si>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</si>
  <si>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</si>
  <si>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</si>
  <si>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</si>
  <si>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</si>
  <si>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</si>
  <si>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</si>
  <si>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</si>
  <si>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</si>
  <si>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</si>
  <si>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</si>
  <si>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</si>
  <si>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</si>
  <si>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</si>
  <si>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</si>
  <si>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</si>
  <si>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</si>
  <si>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</si>
  <si>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</si>
  <si>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</si>
  <si>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</si>
  <si>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</si>
  <si>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</si>
  <si>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</si>
  <si>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</si>
  <si>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</si>
  <si>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</si>
  <si>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</si>
  <si>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</si>
  <si>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</si>
  <si>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</si>
  <si>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</si>
  <si>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</si>
  <si>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</si>
  <si>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</si>
  <si>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</si>
  <si>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</si>
  <si>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</si>
  <si>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</si>
  <si>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</si>
  <si>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</si>
  <si>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</si>
  <si>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</si>
  <si>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</si>
  <si>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</si>
  <si>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</si>
  <si>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</si>
  <si>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</si>
  <si>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</si>
  <si>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</si>
  <si>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</si>
  <si>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</si>
  <si>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</si>
  <si>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</si>
  <si>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</si>
  <si>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</si>
  <si>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</si>
  <si>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</si>
  <si>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</si>
  <si>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</si>
  <si>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</si>
  <si>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</si>
  <si>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</si>
  <si>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</si>
  <si>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</si>
  <si>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</si>
  <si>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</si>
  <si>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</si>
  <si>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</si>
  <si>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</si>
  <si>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</si>
  <si>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</si>
  <si>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</si>
  <si>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</si>
  <si>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</si>
  <si>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</si>
  <si>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</si>
  <si>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</si>
  <si>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</si>
  <si>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</si>
  <si>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</si>
  <si>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</si>
  <si>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</si>
  <si>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</si>
  <si>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</si>
  <si>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</si>
  <si>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</si>
  <si>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</si>
  <si>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</si>
  <si>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</si>
  <si>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</si>
  <si>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</si>
  <si>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</si>
  <si>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</si>
  <si>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</si>
  <si>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</si>
  <si>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</si>
  <si>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</si>
  <si>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</si>
  <si>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</si>
  <si>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</si>
  <si>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</si>
  <si>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</si>
  <si>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</si>
  <si>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</si>
  <si>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</si>
  <si>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</si>
  <si>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</si>
  <si>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</si>
  <si>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</si>
  <si>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</si>
  <si>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</si>
  <si>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</si>
  <si>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</si>
  <si>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</si>
  <si>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</si>
  <si>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</si>
  <si>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</si>
  <si>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</si>
  <si>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</si>
  <si>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</si>
  <si>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</si>
  <si>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</si>
  <si>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</si>
  <si>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</si>
  <si>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</si>
  <si>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</si>
  <si>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</si>
  <si>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</si>
  <si>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</si>
  <si>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</si>
  <si>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</si>
  <si>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</si>
  <si>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</si>
  <si>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</si>
  <si>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</si>
  <si>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</si>
  <si>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</si>
  <si>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</si>
  <si>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</si>
  <si>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</si>
  <si>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</si>
  <si>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</si>
  <si>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</si>
  <si>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</si>
  <si>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</si>
  <si>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</si>
  <si>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</si>
  <si>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</si>
  <si>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</si>
  <si>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</si>
  <si>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</si>
  <si>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</si>
  <si>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</si>
  <si>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</si>
  <si>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</si>
  <si>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</si>
  <si>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</si>
  <si>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</si>
  <si>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</si>
  <si>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</si>
  <si>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</si>
  <si>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</si>
  <si>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</si>
  <si>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</si>
  <si>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</si>
  <si>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</si>
  <si>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</si>
  <si>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</si>
  <si>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</si>
  <si>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</si>
  <si>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</si>
  <si>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</si>
  <si>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</si>
  <si>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</si>
  <si>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</si>
  <si>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</si>
  <si>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</si>
  <si>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</si>
  <si>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</si>
  <si>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</si>
  <si>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</si>
  <si>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</si>
  <si>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</si>
  <si>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</si>
  <si>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</si>
  <si>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</si>
  <si>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</si>
  <si>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</si>
  <si>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</si>
  <si>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</si>
  <si>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</si>
  <si>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</si>
  <si>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</si>
  <si>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</si>
  <si>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</si>
  <si>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</si>
  <si>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</si>
  <si>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</si>
  <si>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</si>
  <si>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</si>
  <si>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</si>
  <si>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</si>
  <si>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</si>
  <si>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</si>
  <si>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</si>
  <si>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</si>
  <si>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</si>
  <si>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</si>
  <si>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</si>
  <si>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</si>
  <si>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</si>
  <si>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</si>
  <si>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</si>
  <si>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</si>
  <si>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</si>
  <si>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</si>
  <si>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</si>
  <si>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</si>
  <si>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</si>
  <si>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</si>
  <si>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</si>
  <si>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</si>
  <si>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</si>
  <si>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</si>
  <si>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</si>
  <si>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</si>
  <si>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</si>
  <si>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</si>
  <si>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</si>
  <si>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</si>
  <si>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</si>
  <si>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</si>
  <si>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</si>
  <si>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</si>
  <si>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</si>
  <si>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</si>
  <si>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</si>
  <si>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</si>
  <si>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</si>
  <si>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</si>
  <si>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</si>
  <si>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</si>
  <si>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</si>
  <si>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</si>
  <si>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</si>
  <si>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</si>
  <si>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</si>
  <si>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</si>
  <si>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</si>
  <si>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</si>
  <si>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</si>
  <si>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</si>
  <si>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</si>
  <si>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</si>
  <si>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</si>
  <si>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</si>
  <si>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</si>
  <si>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</si>
  <si>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</si>
  <si>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</si>
  <si>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</si>
  <si>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</si>
  <si>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</si>
  <si>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</si>
  <si>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</si>
  <si>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</si>
  <si>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</si>
  <si>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</si>
  <si>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</si>
  <si>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</si>
  <si>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</si>
  <si>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</si>
  <si>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</si>
  <si>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</si>
  <si>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</si>
  <si>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</si>
  <si>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</si>
  <si>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</si>
  <si>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</si>
  <si>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</si>
  <si>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</si>
  <si>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</si>
  <si>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</si>
  <si>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</si>
  <si>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</si>
  <si>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</si>
  <si>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</si>
  <si>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</si>
  <si>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</si>
  <si>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</si>
  <si>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</si>
  <si>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</si>
  <si>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</si>
  <si>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</si>
  <si>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</si>
  <si>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</si>
  <si>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</si>
  <si>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</si>
  <si>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</si>
  <si>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</si>
  <si>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</si>
  <si>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</si>
  <si>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</si>
  <si>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</si>
  <si>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</si>
  <si>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</si>
  <si>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</si>
  <si>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</si>
  <si>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</si>
  <si>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</si>
  <si>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</si>
  <si>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</si>
  <si>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</si>
  <si>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</si>
  <si>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</si>
  <si>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</si>
  <si>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</si>
  <si>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</si>
  <si>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</si>
  <si>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</si>
  <si>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</si>
  <si>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</si>
  <si>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</si>
  <si>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</si>
  <si>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</si>
  <si>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</si>
  <si>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</si>
  <si>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</si>
  <si>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</si>
  <si>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</si>
  <si>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</si>
  <si>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</si>
  <si>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</si>
  <si>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</si>
  <si>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</si>
  <si>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</si>
  <si>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</si>
  <si>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</si>
  <si>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</si>
  <si>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</si>
  <si>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</si>
  <si>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</si>
  <si>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</si>
  <si>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</si>
  <si>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</si>
  <si>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</si>
  <si>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</si>
  <si>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</si>
  <si>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</si>
  <si>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</si>
  <si>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</si>
  <si>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</si>
  <si>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</si>
  <si>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</si>
  <si>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</si>
  <si>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</si>
  <si>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</si>
  <si>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</si>
  <si>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</si>
  <si>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</si>
  <si>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</si>
  <si>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</si>
  <si>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</si>
  <si>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</si>
  <si>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</si>
  <si>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</si>
  <si>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</si>
  <si>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</si>
  <si>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</si>
  <si>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</si>
  <si>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</si>
  <si>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</si>
  <si>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</si>
  <si>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</si>
  <si>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</si>
  <si>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</si>
  <si>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</si>
  <si>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</si>
  <si>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</si>
  <si>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</si>
  <si>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</si>
  <si>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</si>
  <si>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</si>
  <si>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</si>
  <si>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</si>
  <si>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</si>
  <si>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</si>
  <si>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</si>
  <si>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</si>
  <si>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</si>
  <si>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</si>
  <si>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</si>
  <si>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</si>
  <si>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</si>
  <si>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</si>
  <si>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</si>
  <si>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</si>
  <si>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</si>
  <si>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</si>
  <si>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</si>
  <si>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</si>
  <si>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</si>
  <si>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</si>
  <si>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</si>
  <si>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</si>
  <si>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</si>
  <si>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</si>
  <si>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</si>
  <si>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</si>
  <si>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</si>
  <si>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</si>
  <si>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</si>
  <si>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</si>
  <si>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</si>
  <si>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</si>
  <si>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</si>
  <si>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</si>
  <si>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</si>
  <si>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</si>
  <si>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</si>
  <si>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</si>
  <si>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</si>
  <si>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</si>
  <si>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</si>
  <si>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</si>
  <si>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</si>
  <si>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</si>
  <si>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</si>
  <si>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</si>
  <si>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</si>
  <si>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</si>
  <si>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</si>
  <si>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</si>
  <si>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</si>
  <si>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</si>
  <si>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</si>
  <si>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</si>
  <si>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</si>
  <si>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</si>
  <si>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</si>
  <si>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</si>
  <si>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</si>
  <si>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</si>
  <si>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</si>
  <si>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</si>
  <si>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</si>
  <si>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</si>
  <si>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</si>
  <si>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</si>
  <si>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</si>
  <si>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</si>
  <si>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</si>
  <si>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</si>
  <si>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</si>
  <si>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</si>
  <si>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</si>
  <si>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</si>
  <si>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</si>
  <si>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</si>
  <si>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</si>
  <si>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</si>
  <si>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</si>
  <si>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</si>
  <si>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</si>
  <si>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</si>
  <si>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</si>
  <si>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</si>
  <si>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</si>
  <si>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</si>
  <si>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</si>
  <si>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</si>
  <si>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</si>
  <si>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</si>
  <si>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</si>
  <si>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</si>
  <si>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</si>
  <si>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</si>
  <si>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</si>
  <si>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</si>
  <si>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</si>
  <si>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</si>
  <si>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</si>
  <si>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</si>
  <si>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</si>
  <si>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</si>
  <si>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</si>
  <si>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</si>
  <si>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</si>
  <si>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</si>
  <si>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</si>
  <si>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</si>
  <si>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</si>
  <si>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</si>
  <si>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</si>
  <si>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</si>
  <si>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</si>
  <si>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</si>
  <si>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</si>
  <si>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</si>
  <si>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</si>
  <si>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</si>
  <si>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</si>
  <si>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</si>
  <si>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</si>
  <si>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</si>
  <si>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</si>
  <si>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</si>
  <si>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</si>
  <si>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</si>
  <si>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</si>
  <si>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</si>
  <si>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</si>
  <si>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</si>
  <si>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</si>
  <si>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</si>
  <si>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</si>
  <si>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</si>
  <si>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</si>
  <si>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</si>
  <si>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</si>
  <si>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</si>
  <si>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</si>
  <si>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</si>
  <si>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</si>
  <si>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</si>
  <si>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</si>
  <si>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</si>
  <si>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</si>
  <si>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</si>
  <si>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</si>
  <si>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</si>
  <si>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</si>
  <si>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</si>
  <si>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</si>
  <si>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</si>
  <si>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</si>
  <si>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</si>
  <si>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</si>
  <si>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</si>
  <si>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</si>
  <si>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</si>
  <si>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</si>
  <si>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</si>
  <si>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</si>
  <si>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</si>
  <si>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</si>
  <si>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</si>
  <si>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</si>
  <si>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</si>
  <si>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</si>
  <si>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</si>
  <si>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</si>
  <si>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</si>
  <si>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</si>
  <si>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</si>
  <si>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</si>
  <si>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</si>
  <si>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</si>
  <si>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</si>
  <si>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</si>
  <si>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</si>
  <si>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</si>
  <si>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</si>
  <si>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</si>
  <si>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</si>
  <si>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</si>
  <si>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</si>
  <si>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</si>
  <si>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</si>
  <si>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</si>
  <si>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</si>
  <si>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</si>
  <si>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</si>
  <si>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</si>
  <si>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</si>
  <si>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</si>
  <si>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</si>
  <si>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</si>
  <si>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</si>
  <si>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</si>
  <si>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</si>
  <si>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</si>
  <si>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</si>
  <si>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</si>
  <si>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</si>
  <si>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</si>
  <si>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</si>
  <si>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</si>
  <si>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</si>
  <si>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</si>
  <si>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</si>
  <si>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</si>
  <si>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</si>
  <si>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</si>
  <si>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</si>
  <si>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</si>
  <si>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</si>
  <si>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</si>
  <si>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</si>
  <si>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</si>
  <si>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</si>
  <si>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</si>
  <si>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</si>
  <si>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</si>
  <si>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</si>
  <si>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</si>
  <si>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</si>
  <si>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</si>
  <si>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</si>
  <si>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</si>
  <si>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</si>
  <si>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</si>
  <si>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</si>
  <si>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</si>
  <si>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</si>
  <si>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</si>
  <si>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</si>
  <si>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</si>
  <si>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</si>
  <si>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</si>
  <si>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</si>
  <si>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</si>
  <si>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</si>
  <si>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</si>
  <si>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</si>
  <si>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</si>
  <si>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</si>
  <si>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</si>
  <si>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</si>
  <si>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</si>
  <si>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</si>
  <si>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</si>
  <si>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</si>
  <si>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</si>
  <si>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</si>
  <si>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</si>
  <si>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</si>
  <si>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</si>
  <si>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</si>
  <si>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</si>
  <si>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</si>
  <si>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</si>
  <si>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</si>
  <si>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</si>
  <si>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</si>
  <si>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</si>
  <si>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</si>
  <si>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</si>
  <si>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</si>
  <si>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</si>
  <si>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</si>
  <si>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</si>
  <si>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</si>
  <si>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</si>
  <si>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</si>
  <si>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</si>
  <si>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</si>
  <si>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</si>
  <si>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</si>
  <si>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</si>
  <si>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</si>
  <si>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</si>
  <si>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</si>
  <si>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</si>
  <si>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</si>
  <si>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</si>
  <si>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</si>
  <si>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</si>
  <si>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</si>
  <si>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</si>
  <si>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</si>
  <si>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</si>
  <si>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</si>
  <si>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</si>
  <si>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</si>
  <si>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</si>
  <si>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</si>
  <si>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</si>
  <si>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</si>
  <si>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</si>
  <si>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</si>
  <si>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</si>
  <si>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</si>
  <si>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</si>
  <si>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</si>
  <si>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</si>
  <si>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</si>
  <si>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</si>
  <si>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</si>
  <si>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</si>
  <si>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</si>
  <si>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</si>
  <si>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</si>
  <si>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</si>
  <si>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</si>
  <si>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</si>
  <si>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</si>
  <si>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</si>
  <si>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</si>
  <si>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</si>
  <si>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</si>
  <si>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</si>
  <si>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</si>
  <si>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</si>
  <si>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</si>
  <si>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</si>
  <si>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</si>
  <si>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</si>
  <si>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</si>
  <si>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</si>
  <si>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</si>
  <si>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</si>
  <si>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</si>
  <si>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</si>
  <si>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</si>
  <si>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</si>
  <si>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</si>
  <si>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</si>
  <si>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</si>
  <si>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</si>
  <si>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</si>
  <si>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</si>
  <si>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</si>
  <si>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</si>
  <si>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</si>
  <si>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</si>
  <si>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</si>
  <si>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</si>
  <si>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</si>
  <si>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</si>
  <si>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</si>
  <si>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</si>
  <si>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</si>
  <si>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</si>
  <si>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</si>
  <si>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</si>
  <si>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</si>
  <si>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</si>
  <si>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</si>
  <si>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</si>
  <si>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</si>
  <si>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</si>
  <si>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</si>
  <si>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</si>
  <si>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</si>
  <si>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</si>
  <si>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</si>
  <si>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</si>
  <si>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</si>
  <si>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</si>
  <si>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</si>
  <si>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</si>
  <si>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</si>
  <si>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</si>
  <si>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</si>
  <si>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</si>
  <si>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</si>
  <si>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</si>
  <si>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</si>
  <si>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</si>
  <si>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</si>
  <si>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</si>
  <si>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</si>
  <si>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</si>
  <si>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</si>
  <si>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</si>
  <si>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</si>
  <si>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</si>
  <si>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</si>
  <si>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</si>
  <si>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</si>
  <si>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</si>
  <si>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</si>
  <si>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</si>
  <si>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</si>
  <si>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</si>
  <si>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</si>
  <si>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</si>
  <si>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</si>
  <si>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</si>
  <si>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</si>
  <si>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</si>
  <si>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</si>
  <si>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</si>
  <si>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</si>
  <si>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</si>
  <si>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</si>
  <si>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</si>
  <si>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</si>
  <si>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</si>
  <si>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</si>
  <si>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</si>
  <si>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</si>
  <si>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</si>
  <si>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</si>
  <si>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</si>
  <si>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</si>
  <si>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</si>
  <si>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</si>
  <si>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</si>
  <si>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</si>
  <si>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</si>
  <si>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</si>
  <si>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</si>
  <si>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</si>
  <si>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</si>
  <si>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</si>
  <si>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</si>
  <si>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</si>
  <si>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</si>
  <si>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</si>
  <si>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</si>
  <si>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</si>
  <si>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</si>
  <si>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</si>
  <si>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</si>
  <si>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</si>
  <si>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</si>
  <si>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</si>
  <si>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</si>
  <si>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</si>
  <si>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</si>
  <si>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</si>
  <si>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</si>
  <si>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</si>
  <si>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</si>
  <si>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</si>
  <si>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</si>
  <si>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</si>
  <si>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</si>
  <si>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</si>
  <si>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</si>
  <si>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</si>
  <si>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</si>
  <si>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</si>
  <si>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</si>
  <si>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</si>
  <si>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</si>
  <si>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</si>
  <si>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</si>
  <si>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</si>
  <si>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</si>
  <si>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</si>
  <si>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</si>
  <si>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</si>
  <si>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</si>
  <si>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</si>
  <si>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</si>
  <si>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</si>
  <si>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</si>
  <si>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</si>
  <si>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</si>
  <si>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</si>
  <si>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</si>
  <si>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</si>
  <si>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</si>
  <si>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</si>
  <si>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</si>
  <si>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</si>
  <si>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</si>
  <si>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</si>
  <si>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</si>
  <si>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</si>
  <si>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</si>
  <si>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</si>
  <si>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</si>
  <si>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</si>
  <si>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</si>
  <si>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</si>
  <si>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</si>
  <si>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</si>
  <si>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</si>
  <si>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</si>
  <si>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</si>
  <si>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</si>
  <si>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</si>
  <si>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</si>
  <si>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</si>
  <si>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</si>
  <si>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</si>
  <si>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</si>
  <si>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</si>
  <si>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</si>
  <si>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</si>
  <si>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</si>
  <si>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</si>
  <si>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</si>
  <si>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</si>
  <si>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</si>
  <si>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</si>
  <si>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</si>
  <si>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</si>
  <si>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</si>
  <si>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</si>
  <si>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</si>
  <si>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</si>
  <si>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</si>
  <si>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</si>
  <si>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</si>
  <si>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</si>
  <si>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</si>
  <si>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</si>
  <si>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</si>
  <si>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</si>
  <si>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</si>
  <si>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</si>
  <si>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</si>
  <si>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</si>
  <si>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</si>
  <si>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</si>
  <si>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</si>
  <si>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</si>
  <si>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</si>
  <si>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</si>
  <si>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</si>
  <si>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</si>
  <si>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</si>
  <si>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</si>
  <si>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</si>
  <si>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</si>
  <si>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</si>
  <si>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</si>
  <si>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</si>
  <si>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</si>
  <si>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</si>
  <si>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</si>
  <si>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</si>
  <si>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</si>
  <si>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</si>
  <si>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</si>
  <si>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</si>
  <si>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</si>
  <si>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</si>
  <si>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</si>
  <si>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</si>
  <si>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</si>
  <si>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</si>
  <si>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</si>
  <si>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</si>
  <si>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</si>
  <si>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</si>
  <si>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</si>
  <si>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</si>
  <si>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</si>
  <si>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</si>
  <si>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</si>
  <si>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</si>
  <si>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</si>
  <si>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</si>
  <si>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</si>
  <si>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</si>
  <si>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</si>
  <si>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</si>
  <si>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</si>
  <si>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</si>
  <si>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</si>
  <si>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</si>
  <si>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</si>
  <si>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</si>
  <si>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</si>
  <si>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</si>
  <si>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</si>
  <si>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</si>
  <si>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</si>
  <si>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</si>
  <si>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</si>
  <si>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</si>
  <si>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</si>
  <si>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</si>
  <si>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</si>
  <si>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</si>
  <si>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</si>
  <si>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</si>
  <si>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</si>
  <si>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</si>
  <si>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</si>
  <si>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</si>
  <si>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</si>
  <si>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</si>
  <si>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</si>
  <si>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</si>
  <si>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</si>
  <si>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</si>
  <si>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</si>
  <si>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</si>
  <si>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</si>
  <si>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</si>
  <si>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</si>
  <si>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</si>
  <si>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</si>
  <si>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</si>
  <si>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</si>
  <si>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</si>
  <si>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</si>
  <si>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</si>
  <si>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</si>
  <si>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</si>
  <si>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</si>
  <si>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</si>
  <si>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</si>
  <si>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</si>
  <si>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</si>
  <si>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</si>
  <si>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</si>
  <si>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</si>
  <si>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</si>
  <si>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</si>
  <si>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</si>
  <si>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</si>
  <si>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</si>
  <si>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</si>
  <si>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</si>
  <si>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</si>
  <si>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</si>
  <si>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</si>
  <si>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</si>
  <si>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</si>
  <si>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</si>
  <si>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</si>
  <si>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</si>
  <si>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</si>
  <si>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</si>
  <si>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</si>
  <si>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</si>
  <si>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</si>
  <si>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</si>
  <si>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</si>
  <si>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</si>
  <si>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</si>
  <si>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</si>
  <si>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</si>
  <si>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</si>
  <si>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</si>
  <si>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</si>
  <si>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</si>
  <si>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</si>
  <si>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</si>
  <si>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</si>
  <si>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</si>
  <si>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</si>
  <si>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</si>
  <si>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</si>
  <si>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</si>
  <si>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</si>
  <si>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</si>
  <si>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</si>
  <si>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</si>
  <si>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</si>
  <si>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</si>
  <si>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</si>
  <si>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</si>
  <si>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</si>
  <si>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</si>
  <si>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</si>
  <si>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</si>
  <si>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</si>
  <si>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</si>
  <si>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</si>
  <si>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</si>
  <si>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</si>
  <si>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</si>
  <si>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</si>
  <si>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</si>
  <si>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</si>
  <si>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</si>
  <si>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</si>
  <si>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</si>
  <si>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</si>
  <si>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</si>
  <si>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</si>
  <si>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</si>
  <si>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</si>
  <si>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</si>
  <si>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</si>
  <si>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</si>
  <si>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</si>
  <si>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</si>
  <si>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</si>
  <si>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</si>
  <si>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</si>
  <si>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</si>
  <si>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</si>
  <si>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</si>
  <si>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</si>
  <si>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</si>
  <si>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</si>
  <si>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</si>
  <si>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</si>
  <si>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</si>
  <si>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</si>
  <si>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</si>
  <si>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</si>
  <si>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</si>
  <si>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</si>
  <si>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</si>
  <si>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</si>
  <si>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</si>
  <si>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</si>
  <si>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</si>
  <si>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</si>
  <si>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</si>
  <si>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</si>
  <si>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</si>
  <si>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</si>
  <si>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</si>
  <si>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</si>
  <si>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</si>
  <si>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</si>
  <si>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</si>
  <si>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</si>
  <si>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</si>
  <si>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</si>
  <si>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</si>
  <si>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</si>
  <si>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</si>
  <si>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</si>
  <si>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</si>
  <si>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</si>
  <si>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</si>
  <si>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</si>
  <si>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</si>
  <si>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</si>
  <si>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</si>
  <si>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</si>
  <si>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</si>
  <si>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</si>
  <si>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</si>
  <si>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</si>
  <si>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</si>
  <si>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</si>
  <si>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</si>
  <si>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</si>
  <si>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</si>
  <si>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</si>
  <si>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</si>
  <si>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</si>
  <si>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</si>
  <si>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</si>
  <si>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</si>
  <si>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</si>
  <si>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</si>
  <si>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</si>
  <si>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</si>
  <si>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</si>
  <si>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</si>
  <si>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</si>
  <si>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</si>
  <si>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</si>
  <si>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</si>
  <si>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</si>
  <si>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</si>
  <si>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</si>
  <si>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</si>
  <si>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</si>
  <si>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</si>
  <si>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</si>
  <si>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</si>
  <si>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</si>
  <si>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</si>
  <si>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</si>
  <si>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</si>
  <si>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</si>
  <si>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</si>
  <si>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</si>
  <si>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</si>
  <si>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</si>
  <si>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</si>
  <si>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</si>
  <si>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</si>
  <si>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</si>
  <si>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</si>
  <si>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</si>
  <si>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</si>
  <si>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</si>
  <si>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</si>
  <si>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</si>
  <si>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</si>
  <si>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</si>
  <si>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</si>
  <si>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</si>
  <si>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</si>
  <si>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</si>
  <si>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</si>
  <si>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</si>
  <si>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</si>
  <si>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</si>
  <si>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</si>
  <si>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</si>
  <si>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</si>
  <si>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</si>
  <si>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</si>
  <si>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</si>
  <si>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</si>
  <si>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</si>
  <si>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</si>
  <si>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</si>
  <si>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</si>
  <si>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</si>
  <si>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</si>
  <si>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</si>
  <si>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</si>
  <si>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</si>
  <si>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</si>
  <si>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</si>
  <si>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</si>
  <si>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</si>
  <si>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</si>
  <si>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</si>
  <si>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</si>
  <si>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</si>
  <si>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</si>
  <si>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</si>
  <si>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</si>
  <si>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</si>
  <si>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</si>
  <si>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</si>
  <si>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</si>
  <si>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</si>
  <si>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</si>
  <si>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</si>
  <si>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</si>
  <si>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</si>
  <si>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</si>
  <si>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</si>
  <si>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</si>
  <si>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</si>
  <si>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</si>
  <si>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</si>
  <si>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</si>
  <si>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</si>
  <si>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</si>
  <si>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</si>
  <si>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</si>
  <si>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</si>
  <si>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</si>
  <si>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</si>
  <si>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</si>
  <si>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</si>
  <si>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</si>
  <si>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</si>
  <si>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</si>
  <si>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</si>
  <si>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</si>
  <si>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</si>
  <si>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</si>
  <si>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</si>
  <si>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</si>
  <si>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</si>
  <si>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</si>
  <si>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</si>
  <si>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</si>
  <si>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</si>
  <si>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</si>
  <si>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</si>
  <si>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</si>
  <si>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</si>
  <si>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</si>
  <si>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</si>
  <si>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</si>
  <si>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</si>
  <si>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</si>
  <si>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</si>
  <si>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</si>
  <si>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</si>
  <si>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</si>
  <si>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</si>
  <si>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</si>
  <si>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</si>
  <si>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</si>
  <si>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</si>
  <si>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</si>
  <si>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</si>
  <si>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</si>
  <si>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</si>
  <si>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</si>
  <si>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</si>
  <si>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</si>
  <si>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</si>
  <si>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</si>
  <si>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</si>
  <si>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</si>
  <si>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</si>
  <si>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</si>
  <si>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</si>
  <si>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</si>
  <si>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</si>
  <si>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</si>
  <si>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</si>
  <si>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</si>
  <si>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</si>
  <si>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</si>
  <si>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</si>
  <si>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</si>
  <si>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</si>
  <si>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</si>
  <si>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</si>
  <si>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</si>
  <si>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</si>
  <si>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</si>
  <si>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</si>
  <si>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</si>
  <si>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</si>
  <si>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</si>
  <si>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</si>
  <si>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</si>
  <si>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</si>
  <si>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</si>
  <si>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</si>
  <si>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</si>
  <si>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</si>
  <si>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</si>
  <si>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</si>
  <si>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</si>
  <si>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</si>
  <si>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</si>
  <si>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</si>
  <si>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</si>
  <si>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</si>
  <si>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</si>
  <si>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</si>
  <si>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</si>
  <si>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</si>
  <si>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</si>
  <si>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</si>
  <si>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</si>
  <si>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</si>
  <si>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</si>
  <si>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</si>
  <si>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</si>
  <si>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</si>
  <si>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</si>
  <si>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</si>
  <si>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</si>
  <si>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</si>
  <si>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</si>
  <si>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</si>
  <si>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</si>
  <si>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</si>
  <si>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</si>
  <si>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</si>
  <si>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</si>
  <si>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</si>
  <si>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</si>
  <si>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</si>
  <si>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</si>
  <si>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</si>
  <si>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</si>
  <si>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</si>
  <si>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</si>
  <si>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</si>
  <si>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</si>
  <si>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</si>
  <si>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</si>
  <si>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</si>
  <si>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</si>
  <si>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</si>
  <si>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</si>
  <si>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</si>
  <si>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</si>
  <si>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</si>
  <si>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</si>
  <si>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</si>
  <si>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</si>
  <si>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</si>
  <si>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</si>
  <si>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</si>
  <si>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</si>
  <si>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</si>
  <si>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</si>
  <si>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</si>
  <si>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</si>
  <si>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</si>
  <si>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</si>
  <si>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</si>
  <si>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</si>
  <si>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</si>
  <si>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</si>
  <si>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</si>
  <si>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</si>
  <si>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</si>
  <si>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</si>
  <si>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</si>
  <si>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</si>
  <si>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</si>
  <si>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</si>
  <si>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</si>
  <si>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</si>
  <si>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</si>
  <si>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</si>
  <si>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</si>
  <si>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</si>
  <si>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</si>
  <si>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</si>
  <si>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</si>
  <si>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</si>
  <si>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</si>
  <si>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</si>
  <si>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</si>
  <si>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</si>
  <si>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</si>
  <si>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</si>
  <si>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</si>
  <si>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</si>
  <si>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</si>
  <si>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</si>
  <si>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</si>
  <si>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</si>
  <si>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</si>
  <si>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</si>
  <si>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</si>
  <si>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</si>
  <si>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</si>
  <si>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</si>
  <si>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</si>
  <si>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</si>
  <si>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</si>
  <si>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</si>
  <si>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</si>
  <si>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</si>
  <si>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</si>
  <si>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</si>
  <si>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</si>
  <si>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</si>
  <si>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</si>
  <si>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</si>
  <si>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</si>
  <si>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</si>
  <si>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</si>
  <si>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</si>
  <si>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</si>
  <si>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</si>
  <si>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</si>
  <si>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</si>
  <si>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</si>
  <si>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</si>
  <si>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</si>
  <si>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</si>
  <si>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</si>
  <si>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</si>
  <si>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</si>
  <si>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</si>
  <si>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</si>
  <si>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</si>
  <si>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</si>
  <si>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</si>
  <si>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</si>
  <si>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</si>
  <si>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</si>
  <si>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</si>
  <si>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</si>
  <si>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</si>
  <si>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</si>
  <si>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</si>
  <si>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</si>
  <si>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</si>
  <si>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</si>
  <si>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</si>
  <si>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</si>
  <si>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</si>
  <si>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</si>
  <si>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</si>
  <si>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</si>
  <si>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</si>
  <si>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</si>
  <si>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</si>
  <si>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</si>
  <si>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</si>
  <si>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</si>
  <si>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</si>
  <si>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</si>
  <si>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</si>
  <si>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</si>
  <si>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</si>
  <si>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</si>
  <si>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</si>
  <si>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</si>
  <si>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</si>
  <si>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</si>
  <si>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</si>
  <si>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</si>
  <si>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</si>
  <si>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</si>
  <si>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</si>
  <si>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</si>
  <si>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</si>
  <si>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</si>
  <si>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</si>
  <si>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</si>
  <si>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</si>
  <si>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</si>
  <si>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</si>
  <si>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</si>
  <si>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</si>
  <si>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</si>
  <si>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</si>
  <si>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</si>
  <si>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</si>
  <si>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</si>
  <si>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</si>
  <si>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</si>
  <si>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</si>
  <si>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</si>
  <si>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</si>
  <si>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</si>
  <si>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</si>
  <si>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</si>
  <si>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</si>
  <si>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</si>
  <si>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</si>
  <si>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</si>
  <si>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</si>
  <si>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</si>
  <si>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</si>
  <si>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</si>
  <si>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</si>
  <si>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</si>
  <si>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</si>
  <si>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</si>
  <si>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</si>
  <si>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</si>
  <si>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</si>
  <si>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</si>
  <si>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</si>
  <si>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</si>
  <si>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</si>
  <si>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</si>
  <si>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</si>
  <si>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</si>
  <si>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</si>
  <si>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</si>
  <si>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</si>
  <si>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</si>
  <si>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</si>
  <si>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</si>
  <si>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</si>
  <si>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</si>
  <si>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</si>
  <si>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</si>
  <si>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</si>
  <si>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</si>
  <si>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</si>
  <si>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</si>
  <si>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</si>
  <si>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</si>
  <si>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</si>
  <si>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</si>
  <si>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</si>
  <si>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</si>
  <si>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</si>
  <si>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</si>
  <si>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</si>
  <si>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</si>
  <si>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</si>
  <si>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</si>
  <si>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</si>
  <si>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</si>
  <si>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</si>
  <si>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</si>
  <si>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</si>
  <si>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</si>
  <si>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</si>
  <si>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</si>
  <si>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</si>
  <si>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</si>
  <si>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</si>
  <si>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</si>
  <si>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</si>
  <si>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</si>
  <si>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</si>
  <si>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</si>
  <si>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</si>
  <si>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</si>
  <si>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</si>
  <si>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</si>
  <si>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</si>
  <si>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</si>
  <si>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</si>
  <si>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</si>
  <si>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</si>
  <si>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</si>
  <si>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</si>
  <si>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</si>
  <si>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</si>
  <si>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</si>
  <si>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</si>
  <si>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</si>
  <si>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</si>
  <si>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</si>
  <si>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</si>
  <si>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</si>
  <si>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</si>
  <si>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</si>
  <si>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</si>
  <si>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</si>
  <si>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</si>
  <si>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</si>
  <si>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</si>
  <si>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</si>
  <si>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</si>
  <si>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</si>
  <si>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</si>
  <si>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</si>
  <si>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</si>
  <si>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</si>
  <si>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</si>
  <si>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</si>
  <si>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</si>
  <si>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</si>
  <si>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</si>
  <si>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</si>
  <si>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</si>
  <si>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</si>
  <si>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</si>
  <si>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</si>
  <si>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</si>
  <si>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</si>
  <si>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</si>
  <si>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</si>
  <si>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</si>
  <si>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</si>
  <si>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</si>
  <si>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</si>
  <si>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</si>
  <si>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</si>
  <si>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</si>
  <si>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</si>
  <si>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</si>
  <si>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</si>
  <si>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</si>
  <si>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</si>
  <si>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</si>
  <si>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</si>
  <si>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</si>
  <si>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</si>
  <si>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</si>
  <si>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</si>
  <si>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</si>
  <si>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</si>
  <si>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</si>
  <si>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</si>
  <si>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</si>
  <si>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</si>
  <si>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</si>
  <si>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</si>
  <si>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</si>
  <si>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</si>
  <si>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</si>
  <si>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</si>
  <si>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</si>
  <si>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</si>
  <si>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</si>
  <si>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</si>
  <si>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</si>
  <si>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</si>
  <si>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</si>
  <si>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</si>
  <si>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</si>
  <si>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</si>
  <si>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</si>
  <si>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</si>
  <si>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</si>
  <si>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</si>
  <si>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</si>
  <si>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</si>
  <si>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</si>
  <si>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</si>
  <si>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</si>
  <si>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</si>
  <si>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</si>
  <si>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</si>
  <si>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</si>
  <si>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</si>
  <si>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</si>
  <si>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</si>
  <si>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</si>
  <si>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</si>
  <si>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</si>
  <si>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</si>
  <si>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</si>
  <si>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</si>
  <si>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</si>
  <si>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</si>
  <si>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</si>
  <si>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</si>
  <si>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</si>
  <si>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</si>
  <si>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</si>
  <si>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</si>
  <si>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</si>
  <si>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</si>
  <si>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</si>
  <si>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</si>
  <si>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</si>
  <si>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</si>
  <si>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</si>
  <si>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</si>
  <si>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</si>
  <si>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</si>
  <si>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</si>
  <si>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</si>
  <si>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</si>
  <si>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</si>
  <si>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</si>
  <si>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</si>
  <si>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</si>
  <si>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</si>
  <si>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</si>
  <si>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</si>
  <si>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</si>
  <si>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</si>
  <si>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</si>
  <si>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</si>
  <si>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</si>
  <si>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</si>
  <si>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</si>
  <si>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</si>
  <si>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</si>
  <si>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</si>
  <si>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</si>
  <si>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</si>
  <si>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</si>
  <si>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</si>
  <si>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</si>
  <si>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</si>
  <si>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</si>
  <si>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</si>
  <si>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</si>
  <si>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</si>
  <si>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</si>
  <si>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</si>
  <si>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</si>
  <si>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</si>
  <si>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</si>
  <si>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</si>
  <si>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</si>
  <si>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</si>
  <si>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</si>
  <si>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</si>
  <si>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</si>
  <si>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</si>
  <si>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</si>
  <si>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</si>
  <si>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</si>
  <si>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</si>
  <si>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</si>
  <si>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</si>
  <si>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</si>
  <si>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</si>
  <si>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</si>
  <si>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</si>
  <si>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</si>
  <si>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</si>
  <si>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</si>
  <si>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</si>
  <si>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</si>
  <si>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</si>
  <si>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</si>
  <si>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</si>
  <si>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</si>
  <si>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</si>
  <si>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</si>
  <si>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</si>
  <si>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</si>
  <si>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</si>
  <si>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</si>
  <si>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</si>
  <si>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</si>
  <si>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</si>
  <si>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</si>
  <si>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</si>
  <si>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</si>
  <si>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</si>
  <si>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</si>
  <si>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</si>
  <si>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</si>
  <si>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</si>
  <si>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</si>
  <si>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</si>
  <si>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</si>
  <si>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</si>
  <si>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</si>
  <si>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</si>
  <si>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</si>
  <si>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</si>
  <si>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</si>
  <si>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</si>
  <si>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</si>
  <si>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</si>
  <si>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</si>
  <si>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</si>
  <si>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</si>
  <si>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</si>
  <si>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</si>
  <si>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</si>
  <si>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</si>
  <si>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</si>
  <si>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</si>
  <si>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</si>
  <si>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</si>
  <si>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</si>
  <si>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</si>
  <si>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</si>
  <si>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</si>
  <si>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</si>
  <si>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</si>
  <si>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</si>
  <si>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</si>
  <si>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</si>
  <si>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</si>
  <si>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</si>
  <si>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</si>
  <si>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</si>
  <si>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</si>
  <si>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</si>
  <si>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</si>
  <si>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</si>
  <si>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</si>
  <si>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</si>
  <si>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</si>
  <si>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</si>
  <si>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</si>
  <si>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</si>
  <si>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</si>
  <si>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</si>
  <si>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</si>
  <si>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</si>
  <si>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</si>
  <si>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</si>
  <si>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</si>
  <si>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</si>
  <si>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</si>
  <si>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</si>
  <si>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</si>
  <si>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</si>
  <si>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</si>
  <si>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</si>
  <si>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</si>
  <si>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</si>
  <si>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</si>
  <si>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</si>
  <si>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</si>
  <si>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</si>
  <si>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</si>
  <si>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</si>
  <si>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</si>
  <si>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</si>
  <si>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</si>
  <si>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</si>
  <si>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</si>
  <si>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</si>
  <si>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</si>
  <si>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</si>
  <si>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</si>
  <si>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</si>
  <si>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</si>
  <si>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</si>
  <si>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</si>
  <si>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</si>
  <si>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</si>
  <si>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</si>
  <si>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</si>
  <si>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</si>
  <si>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</si>
  <si>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</si>
  <si>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</si>
  <si>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</si>
  <si>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</si>
  <si>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</si>
  <si>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</si>
  <si>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</si>
  <si>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</si>
  <si>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</si>
  <si>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</si>
  <si>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</si>
  <si>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</si>
  <si>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</si>
  <si>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</si>
  <si>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</si>
  <si>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</si>
  <si>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</si>
  <si>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</si>
  <si>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</si>
  <si>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</si>
  <si>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</si>
  <si>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</si>
  <si>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</si>
  <si>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</si>
  <si>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</si>
  <si>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</si>
  <si>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</si>
  <si>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</si>
  <si>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</si>
  <si>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</si>
  <si>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</si>
  <si>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</si>
  <si>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</si>
  <si>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</si>
  <si>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</si>
  <si>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</si>
  <si>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</si>
  <si>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</si>
  <si>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</si>
  <si>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</si>
  <si>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</si>
  <si>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</si>
  <si>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</si>
  <si>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</si>
  <si>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</si>
  <si>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</si>
  <si>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</si>
  <si>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</si>
  <si>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</si>
  <si>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</si>
  <si>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</si>
  <si>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</si>
  <si>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</si>
  <si>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</si>
  <si>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</si>
  <si>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</si>
  <si>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</si>
  <si>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</si>
  <si>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</si>
  <si>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</si>
  <si>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</si>
  <si>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</si>
  <si>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</si>
  <si>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</si>
  <si>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</si>
  <si>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</si>
  <si>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</si>
  <si>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</si>
  <si>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</si>
  <si>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</si>
  <si>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</si>
  <si>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</si>
  <si>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</si>
  <si>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</si>
  <si>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</si>
  <si>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</si>
  <si>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</si>
  <si>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</si>
  <si>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</si>
  <si>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</si>
  <si>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</si>
  <si>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</si>
  <si>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</si>
  <si>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</si>
  <si>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</si>
  <si>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</si>
  <si>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</si>
  <si>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</si>
  <si>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</si>
  <si>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</si>
  <si>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</si>
  <si>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</si>
  <si>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</si>
  <si>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</si>
  <si>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</si>
  <si>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</si>
  <si>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</si>
  <si>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</si>
  <si>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</si>
  <si>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</si>
  <si>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</si>
  <si>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</si>
  <si>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</si>
  <si>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</si>
  <si>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</si>
  <si>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</si>
  <si>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</si>
  <si>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</si>
  <si>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</si>
  <si>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</si>
  <si>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</si>
  <si>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</si>
  <si>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</si>
  <si>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</si>
  <si>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</si>
  <si>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</si>
  <si>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</si>
  <si>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</si>
  <si>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</si>
  <si>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</si>
  <si>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</si>
  <si>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</si>
  <si>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</si>
  <si>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</si>
  <si>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</si>
  <si>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</si>
  <si>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</si>
  <si>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</si>
  <si>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</si>
  <si>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</si>
  <si>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</si>
  <si>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</si>
  <si>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</si>
  <si>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</si>
  <si>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</si>
  <si>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</si>
  <si>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</si>
  <si>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</si>
  <si>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</si>
  <si>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</si>
  <si>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</si>
  <si>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</si>
  <si>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</si>
  <si>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</si>
  <si>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</si>
  <si>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</si>
  <si>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</si>
  <si>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</si>
  <si>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</si>
  <si>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</si>
  <si>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</si>
  <si>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</si>
  <si>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</si>
  <si>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</si>
  <si>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</si>
  <si>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</si>
  <si>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</si>
  <si>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</si>
  <si>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</si>
  <si>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</si>
  <si>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</si>
  <si>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</si>
  <si>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</si>
  <si>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</si>
  <si>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</si>
  <si>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</si>
  <si>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</si>
  <si>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</si>
  <si>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</si>
  <si>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</si>
  <si>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</si>
  <si>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</si>
  <si>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</si>
  <si>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</si>
  <si>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</si>
  <si>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</si>
  <si>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</si>
  <si>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</si>
  <si>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</si>
  <si>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</si>
  <si>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</si>
  <si>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</si>
  <si>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</si>
  <si>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</si>
  <si>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</si>
  <si>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</si>
  <si>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</si>
  <si>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</si>
  <si>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</si>
  <si>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</si>
  <si>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</si>
  <si>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</si>
  <si>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</si>
  <si>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</si>
  <si>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</si>
  <si>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</si>
  <si>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</si>
  <si>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</si>
  <si>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</si>
  <si>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</si>
  <si>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</si>
  <si>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</si>
  <si>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</si>
  <si>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</si>
  <si>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</si>
  <si>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</si>
  <si>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</si>
  <si>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</si>
  <si>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</si>
  <si>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</si>
  <si>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</si>
  <si>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</si>
  <si>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</si>
  <si>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</si>
  <si>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</si>
  <si>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</si>
  <si>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</si>
  <si>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</si>
  <si>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</si>
  <si>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</si>
  <si>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</si>
  <si>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</si>
  <si>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</si>
  <si>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</si>
  <si>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</si>
  <si>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</si>
  <si>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</si>
  <si>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</si>
  <si>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</si>
  <si>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</si>
  <si>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</si>
  <si>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</si>
  <si>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</si>
  <si>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</si>
  <si>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</si>
  <si>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</si>
  <si>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</si>
  <si>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</si>
  <si>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</si>
  <si>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</si>
  <si>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</si>
  <si>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</si>
  <si>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</si>
  <si>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</si>
  <si>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</si>
  <si>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</si>
  <si>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</si>
  <si>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</si>
  <si>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</si>
  <si>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</si>
  <si>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</si>
  <si>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</si>
  <si>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</si>
  <si>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</si>
  <si>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</si>
  <si>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</si>
  <si>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</si>
  <si>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</si>
  <si>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</si>
  <si>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</si>
  <si>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</si>
  <si>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</si>
  <si>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</si>
  <si>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</si>
  <si>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</si>
  <si>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</si>
  <si>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</si>
  <si>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</si>
  <si>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</si>
  <si>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</si>
  <si>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</si>
  <si>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</si>
  <si>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</si>
  <si>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</si>
  <si>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</si>
  <si>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</si>
  <si>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</si>
  <si>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</si>
  <si>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</si>
  <si>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</si>
  <si>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</si>
  <si>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</si>
  <si>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</si>
  <si>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</si>
  <si>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</si>
  <si>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</si>
  <si>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</si>
  <si>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</si>
  <si>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</si>
  <si>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</si>
  <si>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</si>
  <si>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</si>
  <si>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</si>
  <si>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</si>
  <si>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</si>
  <si>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</si>
  <si>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</si>
  <si>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</si>
  <si>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</si>
  <si>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</si>
  <si>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</si>
  <si>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</si>
  <si>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</si>
  <si>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</si>
  <si>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</si>
  <si>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</si>
  <si>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</si>
  <si>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</si>
  <si>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</si>
  <si>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</si>
  <si>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</si>
  <si>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</si>
  <si>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</si>
  <si>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</si>
  <si>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</si>
  <si>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</si>
  <si>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</si>
  <si>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</si>
  <si>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</si>
  <si>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</si>
  <si>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</si>
  <si>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</si>
  <si>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</si>
  <si>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</si>
  <si>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</si>
  <si>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</si>
  <si>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</si>
  <si>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</si>
  <si>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</si>
  <si>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</si>
  <si>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</si>
  <si>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</si>
  <si>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</si>
  <si>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</si>
  <si>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</si>
  <si>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</si>
  <si>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</si>
  <si>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</si>
  <si>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</si>
  <si>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</si>
  <si>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</si>
  <si>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</si>
  <si>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</si>
  <si>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</si>
  <si>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</si>
  <si>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</si>
  <si>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</si>
  <si>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</si>
  <si>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</si>
  <si>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</si>
  <si>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</si>
  <si>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</si>
  <si>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</si>
  <si>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</si>
  <si>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</si>
  <si>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</si>
  <si>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</si>
  <si>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</si>
  <si>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</si>
  <si>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</si>
  <si>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</si>
  <si>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</si>
  <si>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</si>
  <si>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</si>
  <si>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</si>
  <si>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</si>
  <si>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</si>
  <si>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</si>
  <si>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</si>
  <si>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</si>
  <si>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</si>
  <si>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</si>
  <si>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</si>
  <si>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</si>
  <si>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</si>
  <si>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</si>
  <si>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</si>
  <si>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</si>
  <si>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</si>
  <si>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</si>
  <si>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</si>
  <si>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</si>
  <si>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</si>
  <si>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</si>
  <si>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</si>
  <si>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</si>
  <si>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</si>
  <si>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</si>
  <si>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</si>
  <si>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</si>
  <si>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</si>
  <si>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</si>
  <si>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</si>
  <si>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</si>
  <si>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</si>
  <si>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</si>
  <si>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</si>
  <si>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</si>
  <si>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</si>
  <si>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</si>
  <si>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</si>
  <si>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</si>
  <si>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</si>
  <si>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</si>
  <si>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</si>
  <si>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</si>
  <si>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</si>
  <si>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</si>
  <si>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</si>
  <si>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</si>
  <si>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</si>
  <si>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</si>
  <si>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</si>
  <si>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</si>
  <si>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</si>
  <si>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</si>
  <si>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</si>
  <si>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</si>
  <si>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</si>
  <si>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</si>
  <si>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</si>
  <si>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</si>
  <si>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</si>
  <si>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</si>
  <si>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</si>
  <si>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</si>
  <si>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</si>
  <si>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</si>
  <si>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</si>
  <si>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</si>
  <si>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</si>
  <si>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</si>
  <si>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</si>
  <si>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</si>
  <si>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</si>
  <si>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</si>
  <si>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</si>
  <si>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</si>
  <si>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</si>
  <si>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</si>
  <si>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</si>
  <si>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</si>
  <si>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</si>
  <si>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</si>
  <si>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</si>
  <si>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</si>
  <si>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</si>
  <si>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</si>
  <si>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</si>
  <si>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</si>
  <si>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</si>
  <si>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</si>
  <si>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</si>
  <si>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</si>
  <si>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</si>
  <si>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</si>
  <si>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</si>
  <si>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</si>
  <si>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</si>
  <si>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</si>
  <si>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</si>
  <si>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</si>
  <si>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</si>
  <si>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</si>
  <si>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</si>
  <si>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</si>
  <si>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</si>
  <si>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</si>
  <si>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</si>
  <si>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</si>
  <si>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</si>
  <si>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</si>
  <si>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</si>
  <si>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</si>
  <si>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</si>
  <si>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</si>
  <si>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</si>
  <si>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</si>
  <si>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</si>
  <si>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</si>
  <si>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</si>
  <si>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</si>
  <si>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</si>
  <si>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</si>
  <si>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</si>
  <si>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</si>
  <si>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</si>
  <si>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</si>
  <si>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</si>
  <si>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</si>
  <si>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</si>
  <si>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</si>
  <si>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</si>
  <si>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</si>
  <si>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</si>
  <si>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</si>
  <si>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</si>
  <si>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</si>
  <si>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</si>
  <si>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</si>
  <si>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</si>
  <si>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</si>
  <si>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</si>
  <si>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</si>
  <si>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</si>
  <si>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</si>
  <si>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</si>
  <si>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</si>
  <si>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</si>
  <si>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</si>
  <si>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</si>
  <si>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</si>
  <si>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</si>
  <si>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</si>
  <si>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</si>
  <si>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</si>
  <si>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</si>
  <si>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</si>
  <si>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</si>
  <si>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</si>
  <si>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</si>
  <si>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</si>
  <si>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</si>
  <si>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</si>
  <si>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</si>
  <si>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</si>
  <si>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</si>
  <si>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</si>
  <si>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</si>
  <si>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</si>
  <si>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</si>
  <si>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</si>
  <si>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</si>
  <si>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</si>
  <si>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</si>
  <si>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</si>
  <si>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</si>
  <si>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</si>
  <si>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</si>
  <si>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</si>
  <si>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</si>
  <si>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</si>
  <si>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</si>
  <si>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</si>
  <si>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</si>
  <si>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</si>
  <si>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</si>
  <si>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</si>
  <si>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</si>
  <si>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</si>
  <si>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</si>
  <si>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</si>
  <si>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</si>
  <si>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</si>
  <si>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</si>
  <si>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</si>
  <si>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</si>
  <si>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</si>
  <si>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</si>
  <si>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</si>
  <si>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</si>
  <si>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</si>
  <si>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</si>
  <si>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</si>
  <si>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</si>
  <si>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</si>
  <si>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</si>
  <si>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</si>
  <si>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</si>
  <si>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</si>
  <si>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</si>
  <si>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</si>
  <si>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</si>
  <si>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</si>
  <si>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</si>
  <si>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</si>
  <si>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</si>
  <si>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</si>
  <si>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</si>
  <si>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</si>
  <si>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</si>
  <si>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</si>
  <si>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</si>
  <si>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</si>
  <si>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</si>
  <si>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</si>
  <si>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</si>
  <si>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</si>
  <si>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</si>
  <si>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</si>
  <si>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</si>
  <si>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</si>
  <si>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</si>
  <si>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</si>
  <si>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</si>
  <si>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</si>
  <si>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</si>
  <si>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</si>
  <si>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</si>
  <si>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</si>
  <si>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</si>
  <si>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</si>
  <si>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</si>
  <si>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</si>
  <si>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</si>
  <si>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</si>
  <si>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</si>
  <si>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</si>
  <si>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</si>
  <si>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</si>
  <si>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</si>
  <si>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</si>
  <si>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</si>
  <si>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</si>
  <si>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</si>
  <si>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</si>
  <si>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</si>
  <si>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</si>
  <si>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</si>
  <si>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</si>
  <si>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</si>
  <si>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</si>
  <si>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</si>
  <si>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</si>
  <si>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</si>
  <si>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</si>
  <si>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</si>
  <si>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</si>
  <si>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</si>
  <si>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</si>
  <si>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</si>
  <si>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</si>
  <si>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</si>
  <si>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</si>
  <si>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</si>
  <si>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</si>
  <si>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</si>
  <si>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</si>
  <si>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</si>
  <si>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</si>
  <si>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</si>
  <si>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</si>
  <si>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</si>
  <si>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</si>
  <si>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</si>
  <si>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</si>
  <si>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</si>
  <si>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</si>
  <si>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</si>
  <si>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</si>
  <si>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</si>
  <si>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</si>
  <si>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</si>
  <si>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</si>
  <si>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</si>
  <si>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</si>
  <si>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</si>
  <si>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</si>
  <si>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</si>
  <si>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</si>
  <si>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</si>
  <si>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</si>
  <si>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</si>
  <si>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</si>
  <si>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</si>
  <si>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</si>
  <si>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</si>
  <si>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</si>
  <si>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</si>
  <si>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</si>
  <si>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</si>
  <si>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</si>
  <si>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</si>
  <si>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</si>
  <si>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</si>
  <si>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</si>
  <si>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</si>
  <si>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</si>
  <si>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</si>
  <si>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</si>
  <si>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</si>
  <si>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</si>
  <si>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</si>
  <si>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</si>
  <si>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</si>
  <si>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</si>
  <si>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</si>
  <si>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</si>
  <si>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</si>
  <si>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</si>
  <si>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</si>
  <si>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</si>
  <si>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</si>
  <si>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</si>
  <si>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</si>
  <si>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</si>
  <si>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</si>
  <si>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</si>
  <si>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</si>
  <si>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</si>
  <si>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</si>
  <si>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</si>
  <si>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</si>
  <si>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</si>
  <si>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</si>
  <si>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</si>
  <si>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</si>
  <si>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</si>
  <si>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</si>
  <si>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</si>
  <si>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</si>
  <si>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</si>
  <si>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</si>
  <si>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</si>
  <si>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</si>
  <si>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</si>
  <si>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</si>
  <si>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</si>
  <si>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</si>
  <si>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</si>
  <si>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</si>
  <si>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</si>
  <si>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</si>
  <si>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</si>
  <si>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</si>
  <si>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</si>
  <si>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</si>
  <si>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</si>
  <si>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</si>
  <si>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</si>
  <si>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</si>
  <si>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</si>
  <si>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</si>
  <si>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</si>
  <si>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</si>
  <si>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</si>
  <si>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</si>
  <si>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</si>
  <si>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</si>
  <si>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</si>
  <si>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</si>
  <si>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</si>
  <si>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</si>
  <si>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</si>
  <si>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</si>
  <si>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</si>
  <si>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</si>
  <si>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</si>
  <si>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</si>
  <si>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</si>
  <si>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</si>
  <si>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</si>
  <si>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</si>
  <si>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</si>
  <si>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</si>
  <si>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</si>
  <si>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</si>
  <si>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</si>
  <si>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</si>
  <si>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</si>
  <si>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</si>
  <si>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</si>
  <si>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</si>
  <si>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</si>
  <si>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</si>
  <si>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</si>
  <si>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</si>
  <si>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</si>
  <si>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</si>
  <si>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</si>
  <si>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</si>
  <si>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</si>
  <si>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</si>
  <si>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</si>
  <si>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</si>
  <si>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</si>
  <si>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</si>
  <si>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</si>
  <si>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</si>
  <si>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</si>
  <si>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</si>
  <si>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</si>
  <si>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</si>
  <si>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</si>
  <si>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</si>
  <si>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</si>
  <si>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</si>
  <si>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</si>
  <si>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</si>
  <si>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</si>
  <si>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</si>
  <si>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</si>
  <si>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</si>
  <si>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</si>
  <si>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</si>
  <si>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</si>
  <si>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</si>
  <si>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</si>
  <si>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</si>
  <si>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</si>
  <si>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</si>
  <si>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</si>
  <si>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</si>
  <si>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</si>
  <si>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</si>
  <si>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</si>
  <si>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</si>
  <si>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</si>
  <si>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</si>
  <si>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</si>
  <si>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</si>
  <si>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</si>
  <si>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</si>
  <si>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</si>
  <si>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</si>
  <si>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</si>
  <si>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</si>
  <si>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</si>
  <si>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</si>
  <si>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</si>
  <si>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</si>
  <si>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</si>
  <si>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</si>
  <si>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</si>
  <si>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</si>
  <si>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</si>
  <si>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</si>
  <si>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</si>
  <si>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</si>
  <si>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</si>
  <si>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</si>
  <si>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</si>
  <si>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</si>
  <si>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</si>
  <si>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</si>
  <si>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</si>
  <si>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</si>
  <si>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</si>
  <si>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</si>
  <si>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</si>
  <si>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</si>
  <si>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</si>
  <si>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</si>
  <si>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</si>
  <si>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</si>
  <si>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</si>
  <si>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</si>
  <si>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</si>
  <si>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</si>
  <si>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</si>
  <si>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</si>
  <si>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</si>
  <si>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</si>
  <si>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</si>
  <si>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</si>
  <si>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</si>
  <si>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</si>
  <si>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</si>
  <si>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</si>
  <si>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</si>
  <si>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</si>
  <si>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</si>
  <si>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</si>
  <si>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</si>
  <si>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</si>
  <si>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</si>
  <si>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</si>
  <si>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</si>
  <si>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</si>
  <si>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</si>
  <si>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</si>
  <si>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</si>
  <si>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</si>
  <si>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</si>
  <si>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</si>
  <si>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</si>
  <si>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</si>
  <si>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</si>
  <si>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</si>
  <si>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</si>
  <si>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</si>
  <si>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</si>
  <si>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</si>
  <si>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</si>
  <si>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</si>
  <si>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</si>
  <si>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</si>
  <si>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</si>
  <si>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</si>
  <si>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</si>
  <si>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</si>
  <si>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</si>
  <si>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</si>
  <si>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</si>
  <si>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</si>
  <si>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</si>
  <si>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</si>
  <si>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</si>
  <si>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</si>
  <si>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</si>
  <si>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</si>
  <si>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</si>
  <si>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</si>
  <si>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</si>
  <si>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</si>
  <si>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</si>
  <si>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</si>
  <si>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</si>
  <si>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</si>
  <si>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</si>
  <si>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</si>
  <si>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</si>
  <si>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</si>
  <si>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</si>
  <si>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</si>
  <si>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</si>
  <si>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</si>
  <si>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</si>
  <si>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</si>
  <si>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</si>
  <si>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</si>
  <si>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</si>
  <si>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</si>
  <si>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</si>
  <si>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</si>
  <si>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</si>
  <si>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</si>
  <si>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</si>
  <si>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</si>
  <si>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</si>
  <si>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</si>
  <si>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</si>
  <si>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</si>
  <si>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</si>
  <si>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</si>
  <si>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</si>
  <si>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</si>
  <si>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</si>
  <si>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</si>
  <si>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</si>
  <si>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</si>
  <si>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</si>
  <si>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</si>
  <si>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</si>
  <si>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</si>
  <si>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</si>
  <si>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</si>
  <si>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</si>
  <si>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</si>
  <si>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</si>
  <si>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</si>
  <si>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</si>
  <si>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</si>
  <si>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</si>
  <si>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</si>
  <si>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</si>
  <si>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</si>
  <si>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</si>
  <si>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</si>
  <si>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</si>
  <si>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</si>
  <si>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</si>
  <si>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</si>
  <si>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</si>
  <si>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</si>
  <si>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</si>
  <si>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</si>
  <si>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</si>
  <si>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</si>
  <si>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</si>
  <si>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</si>
  <si>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</si>
  <si>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</si>
  <si>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</si>
  <si>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</si>
  <si>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</si>
  <si>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</si>
  <si>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</si>
  <si>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</si>
  <si>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</si>
  <si>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</si>
  <si>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</si>
  <si>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</si>
  <si>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</si>
  <si>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</si>
  <si>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</si>
  <si>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</si>
  <si>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</si>
  <si>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</si>
  <si>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</si>
  <si>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</si>
  <si>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</si>
  <si>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</si>
  <si>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</si>
  <si>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</si>
  <si>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</si>
  <si>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</si>
  <si>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</si>
  <si>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</si>
  <si>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</si>
  <si>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</si>
  <si>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</si>
  <si>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</si>
  <si>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</si>
  <si>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</si>
  <si>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</si>
  <si>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</si>
  <si>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</si>
  <si>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</si>
  <si>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</si>
  <si>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</si>
  <si>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</si>
  <si>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</si>
  <si>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</si>
  <si>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</si>
  <si>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</si>
  <si>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</si>
  <si>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</si>
  <si>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</si>
  <si>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</si>
  <si>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</si>
  <si>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</si>
  <si>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</si>
  <si>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</si>
  <si>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</si>
  <si>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</si>
  <si>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</si>
  <si>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</si>
  <si>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</si>
  <si>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</si>
  <si>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</si>
  <si>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</si>
  <si>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</si>
  <si>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</si>
  <si>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</si>
  <si>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</si>
  <si>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</si>
  <si>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</si>
  <si>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</si>
  <si>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</si>
  <si>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</si>
  <si>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</si>
  <si>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</si>
  <si>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</si>
  <si>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</si>
  <si>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</si>
  <si>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</si>
  <si>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</si>
  <si>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</si>
  <si>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</si>
  <si>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</si>
  <si>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</si>
  <si>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</si>
  <si>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</si>
  <si>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</si>
  <si>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</si>
  <si>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</si>
  <si>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</si>
  <si>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</si>
  <si>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</si>
  <si>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</si>
  <si>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</si>
  <si>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</si>
  <si>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</si>
  <si>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</si>
  <si>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</si>
  <si>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</si>
  <si>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</si>
  <si>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</si>
  <si>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</si>
  <si>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</si>
  <si>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</si>
  <si>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</si>
  <si>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</si>
  <si>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</si>
  <si>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</si>
  <si>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</si>
  <si>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</si>
  <si>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</si>
  <si>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</si>
  <si>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</si>
  <si>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</si>
  <si>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</si>
  <si>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</si>
  <si>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</si>
  <si>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</si>
  <si>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</si>
  <si>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</si>
  <si>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</si>
  <si>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</si>
  <si>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</si>
  <si>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</si>
  <si>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</si>
  <si>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</si>
  <si>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</si>
  <si>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</si>
  <si>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</si>
  <si>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</si>
  <si>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</si>
  <si>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</si>
  <si>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</si>
  <si>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</si>
  <si>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</si>
  <si>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</si>
  <si>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</si>
  <si>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</si>
  <si>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</si>
  <si>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</si>
  <si>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</si>
  <si>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</si>
  <si>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</si>
  <si>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</si>
  <si>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</si>
  <si>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</si>
  <si>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</si>
  <si>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</si>
  <si>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</si>
  <si>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</si>
  <si>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</si>
  <si>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</si>
  <si>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</si>
  <si>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</si>
  <si>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</si>
  <si>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</si>
  <si>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</si>
  <si>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</si>
  <si>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</si>
  <si>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</si>
  <si>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</si>
  <si>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</si>
  <si>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</si>
  <si>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</si>
  <si>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</si>
  <si>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</si>
  <si>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</si>
  <si>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</si>
  <si>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</si>
  <si>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</si>
  <si>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</si>
  <si>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</si>
  <si>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</si>
  <si>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</si>
  <si>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</si>
  <si>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</si>
  <si>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</si>
  <si>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</si>
  <si>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</si>
  <si>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</si>
  <si>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</si>
  <si>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</si>
  <si>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</si>
  <si>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</si>
  <si>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</si>
  <si>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</si>
  <si>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</si>
  <si>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</si>
  <si>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</si>
  <si>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</si>
  <si>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</si>
  <si>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</si>
  <si>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</si>
  <si>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</si>
  <si>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</si>
  <si>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</si>
  <si>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</si>
  <si>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</si>
  <si>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</si>
  <si>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</si>
  <si>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</si>
  <si>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</si>
  <si>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</si>
  <si>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</si>
  <si>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</si>
  <si>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</si>
  <si>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</si>
  <si>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</si>
  <si>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</si>
  <si>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</si>
  <si>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</si>
  <si>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</si>
  <si>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</si>
  <si>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</si>
  <si>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</si>
  <si>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</si>
  <si>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</si>
  <si>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</si>
  <si>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</si>
  <si>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</si>
  <si>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</si>
  <si>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</si>
  <si>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</si>
  <si>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</si>
  <si>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</si>
  <si>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</si>
  <si>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</si>
  <si>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</si>
  <si>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</si>
  <si>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</si>
  <si>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</si>
  <si>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</si>
  <si>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</si>
  <si>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</si>
  <si>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</si>
  <si>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</si>
  <si>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</si>
  <si>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</si>
  <si>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</si>
  <si>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</si>
  <si>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</si>
  <si>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</si>
  <si>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</si>
  <si>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</si>
  <si>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</si>
  <si>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</si>
  <si>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</si>
  <si>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</si>
  <si>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</si>
  <si>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</si>
  <si>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</si>
  <si>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</si>
  <si>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</si>
  <si>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</si>
  <si>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</si>
  <si>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</si>
  <si>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</si>
  <si>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</si>
  <si>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</si>
  <si>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</si>
  <si>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</si>
  <si>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</si>
  <si>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</si>
  <si>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</si>
  <si>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</si>
  <si>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</si>
  <si>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</si>
  <si>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</si>
  <si>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</si>
  <si>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</si>
  <si>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</si>
  <si>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</si>
  <si>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</si>
  <si>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</si>
  <si>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</si>
  <si>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</si>
  <si>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</si>
  <si>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</si>
  <si>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</si>
  <si>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</si>
  <si>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</si>
  <si>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</si>
  <si>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</si>
  <si>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</si>
  <si>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</si>
  <si>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</si>
  <si>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</si>
  <si>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</si>
  <si>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</si>
  <si>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</si>
  <si>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</si>
  <si>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</si>
  <si>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</si>
  <si>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</si>
  <si>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</si>
  <si>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</si>
  <si>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</si>
  <si>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</si>
  <si>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</si>
  <si>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</si>
  <si>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</si>
  <si>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</si>
  <si>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</si>
  <si>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</si>
  <si>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</si>
  <si>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</si>
  <si>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</si>
  <si>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</si>
  <si>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</si>
  <si>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</si>
  <si>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</si>
  <si>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</si>
  <si>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</si>
  <si>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</si>
  <si>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</si>
  <si>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</si>
  <si>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</si>
  <si>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</si>
  <si>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</si>
  <si>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</si>
  <si>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</si>
  <si>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</si>
  <si>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</si>
  <si>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</si>
  <si>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</si>
  <si>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</si>
  <si>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</si>
  <si>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</si>
  <si>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</si>
  <si>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</si>
  <si>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</si>
  <si>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</si>
  <si>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</si>
  <si>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</si>
  <si>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</si>
  <si>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</si>
  <si>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</si>
  <si>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</si>
  <si>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</si>
  <si>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</si>
  <si>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</si>
  <si>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</si>
  <si>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</si>
  <si>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</si>
  <si>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</si>
  <si>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</si>
  <si>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</si>
  <si>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</si>
  <si>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</si>
  <si>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</si>
  <si>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</si>
  <si>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</si>
  <si>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</si>
  <si>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</si>
  <si>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</si>
  <si>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</si>
  <si>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</si>
  <si>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</si>
  <si>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</si>
  <si>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</si>
  <si>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</si>
  <si>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</si>
  <si>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</si>
  <si>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</si>
  <si>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</si>
  <si>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</si>
  <si>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</si>
  <si>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</si>
  <si>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</si>
  <si>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</si>
  <si>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</si>
  <si>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</si>
  <si>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</si>
  <si>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</si>
  <si>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</si>
  <si>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</si>
  <si>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</si>
  <si>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</si>
  <si>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</si>
  <si>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</si>
  <si>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</si>
  <si>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</si>
  <si>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</si>
  <si>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</si>
  <si>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</si>
  <si>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</si>
  <si>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</si>
  <si>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</si>
  <si>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</si>
  <si>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</si>
  <si>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</si>
  <si>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</si>
  <si>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</si>
  <si>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</si>
  <si>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</si>
  <si>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</si>
  <si>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</si>
  <si>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</si>
  <si>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</si>
  <si>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</si>
  <si>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</si>
  <si>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</si>
  <si>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</si>
  <si>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</si>
  <si>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</si>
  <si>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</si>
  <si>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</si>
  <si>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</si>
  <si>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</si>
  <si>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</si>
  <si>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</si>
  <si>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</si>
  <si>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</si>
  <si>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</si>
  <si>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</si>
  <si>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</si>
  <si>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</si>
  <si>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</si>
  <si>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</si>
  <si>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</si>
  <si>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</si>
  <si>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</si>
  <si>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</si>
  <si>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</si>
  <si>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</si>
  <si>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</si>
  <si>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</si>
  <si>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</si>
  <si>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</si>
  <si>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</si>
  <si>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</si>
  <si>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</si>
  <si>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</si>
  <si>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</si>
  <si>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</si>
  <si>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</si>
  <si>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</si>
  <si>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</si>
  <si>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</si>
  <si>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</si>
  <si>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</si>
  <si>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</si>
  <si>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</si>
  <si>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</si>
  <si>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</si>
  <si>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</si>
  <si>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</si>
  <si>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</si>
  <si>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</si>
  <si>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</si>
  <si>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</si>
  <si>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</si>
  <si>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</si>
  <si>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</si>
  <si>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</si>
  <si>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</si>
  <si>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</si>
  <si>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</si>
  <si>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</si>
  <si>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</si>
  <si>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</si>
  <si>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</si>
  <si>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</si>
  <si>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</si>
  <si>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</si>
  <si>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</si>
  <si>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</si>
  <si>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</si>
  <si>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</si>
  <si>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</si>
  <si>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</si>
  <si>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</si>
  <si>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</si>
  <si>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</si>
  <si>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</si>
  <si>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</si>
  <si>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</si>
  <si>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</si>
  <si>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</si>
  <si>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</si>
  <si>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</si>
  <si>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</si>
  <si>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</si>
  <si>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</si>
  <si>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</si>
  <si>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</si>
  <si>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</si>
  <si>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</si>
  <si>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</si>
  <si>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</si>
  <si>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</si>
  <si>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</si>
  <si>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</si>
  <si>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</si>
  <si>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</si>
  <si>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</si>
  <si>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</si>
  <si>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</si>
  <si>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</si>
  <si>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</si>
  <si>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</si>
  <si>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</si>
  <si>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</si>
  <si>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</si>
  <si>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</si>
  <si>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</si>
  <si>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</si>
  <si>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</si>
  <si>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</si>
  <si>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</si>
  <si>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</si>
  <si>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</si>
  <si>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</si>
  <si>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</si>
  <si>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</si>
  <si>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</si>
  <si>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</si>
  <si>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</si>
  <si>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</si>
  <si>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</si>
  <si>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</si>
  <si>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</si>
  <si>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</si>
  <si>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</si>
  <si>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</si>
  <si>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</si>
  <si>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</si>
  <si>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</si>
  <si>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</si>
  <si>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</si>
  <si>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</si>
  <si>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</si>
  <si>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</si>
  <si>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</si>
  <si>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</si>
  <si>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</si>
  <si>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</si>
  <si>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</si>
  <si>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</si>
  <si>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</si>
  <si>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</si>
  <si>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</si>
  <si>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</si>
  <si>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</si>
  <si>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</si>
  <si>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</si>
  <si>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</si>
  <si>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</si>
  <si>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</si>
  <si>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</si>
  <si>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</si>
  <si>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</si>
  <si>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</si>
  <si>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</si>
  <si>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</si>
  <si>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</si>
  <si>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</si>
  <si>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</si>
  <si>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</si>
  <si>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</si>
  <si>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</si>
  <si>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</si>
  <si>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</si>
  <si>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</si>
  <si>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</si>
  <si>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</si>
  <si>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</si>
  <si>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</si>
  <si>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</si>
  <si>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</si>
  <si>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</si>
  <si>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</si>
  <si>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</si>
  <si>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</si>
  <si>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</si>
  <si>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</si>
  <si>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</si>
  <si>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</si>
  <si>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</si>
  <si>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</si>
  <si>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</si>
  <si>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</si>
  <si>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</si>
  <si>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</si>
  <si>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</si>
  <si>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</si>
  <si>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</si>
  <si>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</si>
  <si>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</si>
  <si>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</si>
  <si>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</si>
  <si>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</si>
  <si>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</si>
  <si>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</si>
  <si>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</si>
  <si>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</si>
  <si>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</si>
  <si>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</si>
  <si>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</si>
  <si>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</si>
  <si>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</si>
  <si>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</si>
  <si>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</si>
  <si>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</si>
  <si>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</si>
  <si>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</si>
  <si>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</si>
  <si>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</si>
  <si>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</si>
  <si>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</si>
  <si>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</si>
  <si>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</si>
  <si>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</si>
  <si>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</si>
  <si>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</si>
  <si>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</si>
  <si>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</si>
  <si>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</si>
  <si>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</si>
  <si>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</si>
  <si>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</si>
  <si>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</si>
  <si>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</si>
  <si>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</si>
  <si>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</si>
  <si>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</si>
  <si>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</si>
  <si>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</si>
  <si>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</si>
  <si>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</si>
  <si>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</si>
  <si>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</si>
  <si>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</si>
  <si>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</si>
  <si>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</si>
  <si>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</si>
  <si>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</si>
  <si>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</si>
  <si>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</si>
  <si>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</si>
  <si>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</si>
  <si>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</si>
  <si>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</si>
  <si>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</si>
  <si>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</si>
  <si>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</si>
  <si>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</si>
  <si>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</si>
  <si>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</si>
  <si>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</si>
  <si>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</si>
  <si>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</si>
  <si>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</si>
  <si>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</si>
  <si>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</si>
  <si>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</si>
  <si>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</si>
  <si>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</si>
  <si>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</si>
  <si>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</si>
  <si>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</si>
  <si>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</si>
  <si>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</si>
  <si>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</si>
  <si>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</si>
  <si>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</si>
  <si>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</si>
  <si>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</si>
  <si>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</si>
  <si>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</si>
  <si>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</si>
  <si>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</si>
  <si>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</si>
  <si>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</si>
  <si>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</si>
  <si>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</si>
  <si>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</si>
  <si>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</si>
  <si>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</si>
  <si>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</si>
  <si>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</si>
  <si>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</si>
  <si>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</si>
  <si>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</si>
  <si>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</si>
  <si>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</si>
  <si>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</si>
  <si>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</si>
  <si>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</si>
  <si>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</si>
  <si>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</si>
  <si>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</si>
  <si>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</si>
  <si>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</si>
  <si>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</si>
  <si>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</si>
  <si>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</si>
  <si>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</si>
  <si>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</si>
  <si>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</si>
  <si>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</si>
  <si>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</si>
  <si>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</si>
  <si>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</si>
  <si>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</si>
  <si>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</si>
  <si>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</si>
  <si>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</si>
  <si>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</si>
  <si>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</si>
  <si>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</si>
  <si>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</si>
  <si>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</si>
  <si>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</si>
  <si>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</si>
  <si>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</si>
  <si>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</si>
  <si>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</si>
  <si>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</si>
  <si>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</si>
  <si>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</si>
  <si>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</si>
  <si>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</si>
  <si>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</si>
  <si>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</si>
  <si>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</si>
  <si>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</si>
  <si>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</si>
  <si>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</si>
  <si>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</si>
  <si>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</si>
  <si>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</si>
  <si>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</si>
  <si>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</si>
  <si>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</si>
  <si>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</si>
  <si>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</si>
  <si>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</si>
  <si>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</si>
  <si>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</si>
  <si>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</si>
  <si>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</si>
  <si>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</si>
  <si>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</si>
  <si>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</si>
  <si>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</si>
  <si>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</si>
  <si>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</si>
  <si>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</si>
  <si>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</si>
  <si>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</si>
  <si>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</si>
  <si>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</si>
  <si>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</si>
  <si>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</si>
  <si>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</si>
  <si>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</si>
  <si>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</si>
  <si>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</si>
  <si>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</si>
  <si>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</si>
  <si>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</si>
  <si>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</si>
  <si>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</si>
  <si>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</si>
  <si>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</si>
  <si>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</si>
  <si>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</si>
  <si>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</si>
  <si>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</si>
  <si>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</si>
  <si>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</si>
  <si>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</si>
  <si>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</si>
  <si>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</si>
  <si>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</si>
  <si>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</si>
  <si>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</si>
  <si>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</si>
  <si>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</si>
  <si>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</si>
  <si>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</si>
  <si>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</si>
  <si>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</si>
  <si>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</si>
  <si>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</si>
  <si>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</si>
  <si>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</si>
  <si>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</si>
  <si>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</si>
  <si>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</si>
  <si>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</si>
  <si>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</si>
  <si>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</si>
  <si>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</si>
  <si>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</si>
  <si>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</si>
  <si>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</si>
  <si>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</si>
  <si>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</si>
  <si>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</si>
  <si>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</si>
  <si>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</si>
  <si>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</si>
  <si>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</si>
  <si>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</si>
  <si>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</si>
  <si>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</si>
  <si>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</si>
  <si>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</si>
  <si>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</si>
  <si>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</si>
  <si>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</si>
  <si>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</si>
  <si>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</si>
  <si>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</si>
  <si>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</si>
  <si>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</si>
  <si>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</si>
  <si>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</si>
  <si>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</si>
  <si>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</si>
  <si>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</si>
  <si>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</si>
  <si>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</si>
  <si>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</si>
  <si>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</si>
  <si>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</si>
  <si>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</si>
  <si>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</si>
  <si>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</si>
  <si>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</si>
  <si>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</si>
  <si>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</si>
  <si>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</si>
  <si>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</si>
  <si>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</si>
  <si>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</si>
  <si>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</si>
  <si>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</si>
  <si>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</si>
  <si>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</si>
  <si>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</si>
  <si>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</si>
  <si>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</si>
  <si>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</si>
  <si>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</si>
  <si>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</si>
  <si>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</si>
  <si>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</si>
  <si>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</si>
  <si>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</si>
  <si>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</si>
  <si>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</si>
  <si>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</si>
  <si>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</si>
  <si>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</si>
  <si>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</si>
  <si>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</si>
  <si>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</si>
  <si>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</si>
  <si>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</si>
  <si>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</si>
  <si>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</si>
  <si>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</si>
  <si>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</si>
  <si>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</si>
  <si>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</si>
  <si>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</si>
  <si>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</si>
  <si>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</si>
  <si>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</si>
  <si>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</si>
  <si>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</si>
  <si>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</si>
  <si>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</si>
  <si>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</si>
  <si>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</si>
  <si>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</si>
  <si>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</si>
  <si>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</si>
  <si>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</si>
  <si>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</si>
  <si>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</si>
  <si>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</si>
  <si>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</si>
  <si>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</si>
  <si>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</si>
  <si>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</si>
  <si>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</si>
  <si>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</si>
  <si>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</si>
  <si>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</si>
  <si>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</si>
  <si>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</si>
  <si>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</si>
  <si>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</si>
  <si>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</si>
  <si>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</si>
  <si>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</si>
  <si>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</si>
  <si>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</si>
  <si>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</si>
  <si>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</si>
  <si>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</si>
  <si>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</si>
  <si>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</si>
  <si>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</si>
  <si>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</si>
  <si>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</si>
  <si>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</si>
  <si>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</si>
  <si>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</si>
  <si>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</si>
  <si>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</si>
  <si>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</si>
  <si>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</si>
  <si>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</si>
  <si>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</si>
  <si>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</si>
  <si>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</si>
  <si>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</si>
  <si>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</si>
  <si>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</si>
  <si>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</si>
  <si>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</si>
  <si>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</si>
  <si>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</si>
  <si>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</si>
  <si>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</si>
  <si>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</si>
  <si>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</si>
  <si>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</si>
  <si>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</si>
  <si>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</si>
  <si>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</si>
  <si>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</si>
  <si>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</si>
  <si>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</si>
  <si>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</si>
  <si>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</si>
  <si>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</si>
  <si>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</si>
  <si>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</si>
  <si>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</si>
  <si>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</si>
  <si>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</si>
  <si>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</si>
  <si>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</si>
  <si>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</si>
  <si>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</si>
  <si>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</si>
  <si>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</si>
  <si>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</si>
  <si>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</si>
  <si>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</si>
  <si>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</si>
  <si>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</si>
  <si>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</si>
  <si>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</si>
  <si>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</si>
  <si>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</si>
  <si>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</si>
  <si>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</si>
  <si>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</si>
  <si>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</si>
  <si>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</si>
  <si>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</si>
  <si>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</si>
  <si>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</si>
  <si>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</si>
  <si>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</si>
  <si>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</si>
  <si>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</si>
  <si>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</si>
  <si>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</si>
  <si>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</si>
  <si>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</si>
  <si>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</si>
  <si>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</si>
  <si>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</si>
  <si>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</si>
  <si>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</si>
  <si>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</si>
  <si>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</si>
  <si>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</si>
  <si>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</si>
  <si>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</si>
  <si>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</si>
  <si>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</si>
  <si>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</si>
  <si>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</si>
  <si>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</si>
  <si>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</si>
  <si>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</si>
  <si>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</si>
  <si>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</si>
  <si>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</si>
  <si>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</si>
  <si>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</si>
  <si>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</si>
  <si>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</si>
  <si>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</si>
  <si>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</si>
  <si>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</si>
  <si>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</si>
  <si>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</si>
  <si>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</si>
  <si>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</si>
  <si>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</si>
  <si>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</si>
  <si>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</si>
  <si>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</si>
  <si>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</si>
  <si>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</si>
  <si>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</si>
  <si>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</si>
  <si>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</si>
  <si>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</si>
  <si>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</si>
  <si>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</si>
  <si>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</si>
  <si>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</si>
  <si>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</si>
  <si>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</si>
  <si>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</si>
  <si>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</si>
  <si>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</si>
  <si>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</si>
  <si>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</si>
  <si>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</si>
  <si>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</si>
  <si>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</si>
  <si>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</si>
  <si>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</si>
  <si>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</si>
  <si>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</si>
  <si>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</si>
  <si>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</si>
  <si>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</si>
  <si>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</si>
  <si>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</si>
  <si>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</si>
  <si>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</si>
  <si>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</si>
  <si>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</si>
  <si>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</si>
  <si>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</si>
  <si>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</si>
  <si>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</si>
  <si>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</si>
  <si>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</si>
  <si>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</si>
  <si>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</si>
  <si>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</si>
  <si>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</si>
  <si>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</si>
  <si>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</si>
  <si>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</si>
  <si>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</si>
  <si>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</si>
  <si>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</si>
  <si>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</si>
  <si>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</si>
  <si>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</si>
  <si>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</si>
  <si>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</si>
  <si>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</si>
  <si>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</si>
  <si>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</si>
  <si>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</si>
  <si>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</si>
  <si>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</si>
  <si>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</si>
  <si>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</si>
  <si>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</si>
  <si>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</si>
  <si>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</si>
  <si>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</si>
  <si>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</si>
  <si>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</si>
  <si>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</si>
  <si>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</si>
  <si>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</si>
  <si>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</si>
  <si>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</si>
  <si>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</si>
  <si>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</si>
  <si>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</si>
  <si>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</si>
  <si>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</si>
  <si>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</si>
  <si>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</si>
  <si>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</si>
  <si>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</si>
  <si>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</si>
  <si>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</si>
  <si>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</si>
  <si>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</si>
  <si>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</si>
  <si>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</si>
  <si>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</si>
  <si>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</si>
  <si>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</si>
  <si>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</si>
  <si>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</si>
  <si>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</si>
  <si>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</si>
  <si>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</si>
  <si>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</si>
  <si>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</si>
  <si>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</si>
  <si>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</si>
  <si>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</si>
  <si>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</si>
  <si>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</si>
  <si>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</si>
  <si>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</si>
  <si>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</si>
  <si>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</si>
  <si>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</si>
  <si>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</si>
  <si>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</si>
  <si>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</si>
  <si>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</si>
  <si>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</si>
  <si>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</si>
  <si>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</si>
  <si>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</si>
  <si>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</si>
  <si>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</si>
  <si>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</si>
  <si>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</si>
  <si>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</si>
  <si>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</si>
  <si>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</si>
  <si>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</si>
  <si>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</si>
  <si>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</si>
  <si>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</si>
  <si>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</si>
  <si>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</si>
  <si>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</si>
  <si>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</si>
  <si>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</si>
  <si>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</si>
  <si>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</si>
  <si>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</si>
  <si>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</si>
  <si>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</si>
  <si>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</si>
  <si>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</si>
  <si>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</si>
  <si>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</si>
  <si>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</si>
  <si>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</si>
  <si>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</si>
  <si>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</si>
  <si>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</si>
  <si>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</si>
  <si>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</si>
  <si>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</si>
  <si>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</si>
  <si>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</si>
  <si>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</si>
  <si>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</si>
  <si>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</si>
  <si>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</si>
  <si>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</si>
  <si>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</si>
  <si>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</si>
  <si>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</si>
  <si>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</si>
  <si>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</si>
  <si>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</si>
  <si>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</si>
  <si>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</si>
  <si>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</si>
  <si>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</si>
  <si>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</si>
  <si>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</si>
  <si>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</si>
  <si>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</si>
  <si>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</si>
  <si>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</si>
  <si>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</si>
  <si>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</si>
  <si>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</si>
  <si>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</si>
  <si>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</si>
  <si>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</si>
  <si>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</si>
  <si>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</si>
  <si>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</si>
  <si>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</si>
  <si>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</si>
  <si>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</si>
  <si>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</si>
  <si>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</si>
  <si>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</si>
  <si>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</si>
  <si>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</si>
  <si>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</si>
  <si>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</si>
  <si>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</si>
  <si>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</si>
  <si>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</si>
  <si>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</si>
  <si>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</si>
  <si>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</si>
  <si>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</si>
  <si>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</si>
  <si>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</si>
  <si>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</si>
  <si>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</si>
  <si>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</si>
  <si>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</si>
  <si>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</si>
  <si>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</si>
  <si>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</si>
  <si>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</si>
  <si>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</si>
  <si>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</si>
  <si>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</si>
  <si>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</si>
  <si>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</si>
  <si>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</si>
  <si>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</si>
  <si>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</si>
  <si>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</si>
  <si>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</si>
  <si>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</si>
  <si>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</si>
  <si>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</si>
  <si>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</si>
  <si>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</si>
  <si>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</si>
  <si>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</si>
  <si>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</si>
  <si>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</si>
  <si>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</si>
  <si>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</si>
  <si>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</si>
  <si>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</si>
  <si>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</si>
  <si>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</si>
  <si>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</si>
  <si>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</si>
  <si>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</si>
  <si>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</si>
  <si>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</si>
  <si>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</si>
  <si>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</si>
  <si>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</si>
  <si>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</si>
  <si>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</si>
  <si>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</si>
  <si>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</si>
  <si>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</si>
  <si>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</si>
  <si>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</si>
  <si>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</si>
  <si>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</si>
  <si>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</si>
  <si>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</si>
  <si>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</si>
  <si>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</si>
  <si>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</si>
  <si>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</si>
  <si>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</si>
  <si>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</si>
  <si>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</si>
  <si>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</si>
  <si>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</si>
  <si>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</si>
  <si>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</si>
  <si>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</si>
  <si>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</si>
  <si>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</si>
  <si>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</si>
  <si>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</si>
  <si>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</si>
  <si>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</si>
  <si>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</si>
  <si>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</si>
  <si>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</si>
  <si>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</si>
  <si>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</si>
  <si>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</si>
  <si>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</si>
  <si>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</si>
  <si>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</si>
  <si>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</si>
  <si>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</si>
  <si>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</si>
  <si>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</si>
  <si>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</si>
  <si>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</si>
  <si>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</si>
  <si>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</si>
  <si>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</si>
  <si>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</si>
  <si>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</si>
  <si>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</si>
  <si>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</si>
  <si>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</si>
  <si>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</si>
  <si>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</si>
  <si>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</si>
  <si>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</si>
  <si>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</si>
  <si>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</si>
  <si>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</si>
  <si>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</si>
  <si>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</si>
  <si>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</si>
  <si>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</si>
  <si>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</si>
  <si>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</si>
  <si>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</si>
  <si>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</si>
  <si>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</si>
  <si>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</si>
  <si>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</si>
  <si>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</si>
  <si>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</si>
  <si>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</si>
  <si>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</si>
  <si>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</si>
  <si>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</si>
  <si>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</si>
  <si>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</si>
  <si>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</si>
  <si>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</si>
  <si>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</si>
  <si>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</si>
  <si>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</si>
  <si>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</si>
  <si>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</si>
  <si>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</si>
  <si>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</si>
  <si>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</si>
  <si>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</si>
  <si>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</si>
  <si>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</si>
  <si>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</si>
  <si>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</si>
  <si>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</si>
  <si>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</si>
  <si>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</si>
  <si>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</si>
  <si>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</si>
  <si>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</si>
  <si>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</si>
  <si>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</si>
  <si>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</si>
  <si>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</si>
  <si>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</si>
  <si>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</si>
  <si>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</si>
  <si>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</si>
  <si>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</si>
  <si>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</si>
  <si>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</si>
  <si>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</si>
  <si>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</si>
  <si>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</si>
  <si>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</si>
  <si>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</si>
  <si>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</si>
  <si>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</si>
  <si>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</si>
  <si>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</si>
  <si>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</si>
  <si>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</si>
  <si>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</si>
  <si>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</si>
  <si>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</si>
  <si>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</si>
  <si>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</si>
  <si>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</si>
  <si>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</si>
  <si>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</si>
  <si>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</si>
  <si>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</si>
  <si>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</si>
  <si>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</si>
  <si>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</si>
  <si>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</si>
  <si>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</si>
  <si>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</si>
  <si>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</si>
  <si>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</si>
  <si>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</si>
  <si>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</si>
  <si>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</si>
  <si>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</si>
  <si>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</si>
  <si>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</si>
  <si>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</si>
  <si>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</si>
  <si>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</si>
  <si>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</si>
  <si>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</si>
  <si>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</si>
  <si>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</si>
  <si>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</si>
  <si>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</si>
  <si>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</si>
  <si>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</si>
  <si>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</si>
  <si>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</si>
  <si>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</si>
  <si>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</si>
  <si>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</si>
  <si>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</si>
  <si>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</si>
  <si>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</si>
  <si>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</si>
  <si>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</si>
  <si>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</si>
  <si>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</si>
  <si>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</si>
  <si>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</si>
  <si>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</si>
  <si>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</si>
  <si>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</si>
  <si>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</si>
  <si>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</si>
  <si>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</si>
  <si>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</si>
  <si>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</si>
  <si>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</si>
  <si>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</si>
  <si>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</si>
  <si>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</si>
  <si>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</si>
  <si>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</si>
  <si>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</si>
  <si>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</si>
  <si>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</si>
  <si>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</si>
  <si>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</si>
  <si>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</si>
  <si>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</si>
  <si>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</si>
  <si>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</si>
  <si>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</si>
  <si>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</si>
  <si>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</si>
  <si>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</si>
  <si>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</si>
  <si>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</si>
  <si>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</si>
  <si>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</si>
  <si>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</si>
  <si>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</si>
  <si>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</si>
  <si>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</si>
  <si>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</si>
  <si>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</si>
  <si>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</si>
  <si>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</si>
  <si>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</si>
  <si>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</si>
  <si>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</si>
  <si>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</si>
  <si>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</si>
  <si>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</si>
  <si>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</si>
  <si>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</si>
  <si>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</si>
  <si>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</si>
  <si>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</si>
  <si>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</si>
  <si>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</si>
  <si>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</si>
  <si>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</si>
  <si>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</si>
  <si>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</si>
  <si>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</si>
  <si>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</si>
  <si>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</si>
  <si>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</si>
  <si>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</si>
  <si>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</si>
  <si>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</si>
  <si>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</si>
  <si>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</si>
  <si>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</si>
  <si>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</si>
  <si>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</si>
  <si>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</si>
  <si>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</si>
  <si>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</si>
  <si>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</si>
  <si>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</si>
  <si>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</si>
  <si>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</si>
  <si>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</si>
  <si>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</si>
  <si>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</si>
  <si>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</si>
  <si>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</si>
  <si>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</si>
  <si>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</si>
  <si>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</si>
  <si>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</si>
  <si>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</si>
  <si>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</si>
  <si>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</si>
  <si>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</si>
  <si>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</si>
  <si>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</si>
  <si>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</si>
  <si>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</si>
  <si>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</si>
  <si>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</si>
  <si>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</si>
  <si>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</si>
  <si>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</si>
  <si>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</si>
  <si>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</si>
  <si>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</si>
  <si>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</si>
  <si>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</si>
  <si>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</si>
  <si>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</si>
  <si>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</si>
  <si>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</si>
  <si>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</si>
  <si>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</si>
  <si>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</si>
  <si>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</si>
  <si>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</si>
  <si>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</si>
  <si>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</si>
  <si>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</si>
  <si>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</si>
  <si>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</si>
  <si>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</si>
  <si>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</si>
  <si>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</si>
  <si>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</si>
  <si>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</si>
  <si>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</si>
  <si>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</si>
  <si>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</si>
  <si>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</si>
  <si>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</si>
  <si>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</si>
  <si>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</si>
  <si>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</si>
  <si>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</si>
  <si>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</si>
  <si>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</si>
  <si>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</si>
  <si>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</si>
  <si>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</si>
  <si>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</si>
  <si>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</si>
  <si>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</si>
  <si>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</si>
  <si>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</si>
  <si>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</si>
  <si>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</si>
  <si>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</si>
  <si>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</si>
  <si>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</si>
  <si>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</si>
  <si>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</si>
  <si>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</si>
  <si>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</si>
  <si>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</si>
  <si>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</si>
  <si>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</si>
  <si>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</si>
  <si>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</si>
  <si>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</si>
  <si>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</si>
  <si>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</si>
  <si>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</si>
  <si>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</si>
  <si>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</si>
  <si>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</si>
  <si>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</si>
  <si>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</si>
  <si>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</si>
  <si>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</si>
  <si>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</si>
  <si>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</si>
  <si>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</si>
  <si>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</si>
  <si>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</si>
  <si>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</si>
  <si>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</si>
  <si>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</si>
  <si>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</si>
  <si>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</si>
  <si>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</si>
  <si>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</si>
  <si>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</si>
  <si>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</si>
  <si>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</si>
  <si>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</si>
  <si>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</si>
  <si>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</si>
  <si>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</si>
  <si>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</si>
  <si>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</si>
  <si>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</si>
  <si>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</si>
  <si>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</si>
  <si>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</si>
  <si>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</si>
  <si>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</si>
  <si>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</si>
  <si>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</si>
  <si>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</si>
  <si>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</si>
  <si>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</si>
  <si>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</si>
  <si>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</si>
  <si>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</si>
  <si>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</si>
  <si>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</si>
  <si>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</si>
  <si>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</si>
  <si>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</si>
  <si>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</si>
  <si>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</si>
  <si>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</si>
  <si>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</si>
  <si>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</si>
  <si>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</si>
  <si>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</si>
  <si>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</si>
  <si>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</si>
  <si>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</si>
  <si>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</si>
  <si>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</si>
  <si>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</si>
  <si>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</si>
  <si>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</si>
  <si>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</si>
  <si>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</si>
  <si>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</si>
  <si>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</si>
  <si>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</si>
  <si>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</si>
  <si>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</si>
  <si>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</si>
  <si>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</si>
  <si>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</si>
  <si>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</si>
  <si>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</si>
  <si>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</si>
  <si>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</si>
  <si>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</si>
  <si>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</si>
  <si>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</si>
  <si>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</si>
  <si>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</si>
  <si>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</si>
  <si>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</si>
  <si>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</si>
  <si>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</si>
  <si>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</si>
  <si>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</si>
  <si>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</si>
  <si>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</si>
  <si>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</si>
  <si>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</si>
  <si>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</si>
  <si>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</si>
  <si>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</si>
  <si>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</si>
  <si>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</si>
  <si>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</si>
  <si>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</si>
  <si>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</si>
  <si>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</si>
  <si>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</si>
  <si>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</si>
  <si>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</si>
  <si>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</si>
  <si>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</si>
  <si>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</si>
  <si>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</si>
  <si>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</si>
  <si>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</si>
  <si>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</si>
  <si>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</si>
  <si>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</si>
  <si>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</si>
  <si>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</si>
  <si>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</si>
  <si>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</si>
  <si>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</si>
  <si>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</si>
  <si>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</si>
  <si>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</si>
  <si>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</si>
  <si>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</si>
  <si>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</si>
  <si>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</si>
  <si>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</si>
  <si>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</si>
  <si>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</si>
  <si>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</si>
  <si>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</si>
  <si>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</si>
  <si>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</si>
  <si>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</si>
  <si>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</si>
  <si>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</si>
  <si>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</si>
  <si>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</si>
  <si>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</si>
  <si>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</si>
  <si>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</si>
  <si>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</si>
  <si>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</si>
  <si>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</si>
  <si>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</si>
  <si>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</si>
  <si>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</si>
  <si>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</si>
  <si>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</si>
  <si>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</si>
  <si>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</si>
  <si>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</si>
  <si>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</si>
  <si>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</si>
  <si>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</si>
  <si>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</si>
  <si>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</si>
  <si>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</si>
  <si>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</si>
  <si>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</si>
  <si>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</si>
  <si>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</si>
  <si>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</si>
  <si>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</si>
  <si>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</si>
  <si>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</si>
  <si>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</si>
  <si>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</si>
  <si>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</si>
  <si>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</si>
  <si>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</si>
  <si>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</si>
  <si>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</si>
  <si>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</si>
  <si>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</si>
  <si>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</si>
  <si>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</si>
  <si>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</si>
  <si>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</si>
  <si>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</si>
  <si>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</si>
  <si>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</si>
  <si>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</si>
  <si>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</si>
  <si>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</si>
  <si>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</si>
  <si>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</si>
  <si>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</si>
  <si>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</si>
  <si>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</si>
  <si>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</si>
  <si>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</si>
  <si>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</si>
  <si>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</si>
  <si>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</si>
  <si>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</si>
  <si>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</si>
  <si>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</si>
  <si>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</si>
  <si>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</si>
  <si>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</si>
  <si>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</si>
  <si>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</si>
  <si>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</si>
  <si>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</si>
  <si>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</si>
  <si>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</si>
  <si>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</si>
  <si>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</si>
  <si>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</si>
  <si>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</si>
  <si>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</si>
  <si>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</si>
  <si>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</si>
  <si>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</si>
  <si>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</si>
  <si>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</si>
  <si>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</si>
  <si>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</si>
  <si>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</si>
  <si>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</si>
  <si>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</si>
  <si>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</si>
  <si>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</si>
  <si>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</si>
  <si>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</si>
  <si>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</si>
  <si>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</si>
  <si>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</si>
  <si>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</si>
  <si>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</si>
  <si>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</si>
  <si>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</si>
  <si>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</si>
  <si>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</si>
  <si>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</si>
  <si>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</si>
  <si>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</si>
  <si>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</si>
  <si>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</si>
  <si>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</si>
  <si>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</si>
  <si>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</si>
  <si>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</si>
  <si>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</si>
  <si>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</si>
  <si>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</si>
  <si>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</si>
  <si>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</si>
  <si>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</si>
  <si>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</si>
  <si>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</si>
  <si>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</si>
  <si>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</si>
  <si>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</si>
  <si>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</si>
  <si>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</si>
  <si>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</si>
  <si>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</si>
  <si>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</si>
  <si>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</si>
  <si>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</si>
  <si>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</si>
  <si>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</si>
  <si>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</si>
  <si>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</si>
  <si>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</si>
  <si>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</si>
  <si>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</si>
  <si>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</si>
  <si>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</si>
  <si>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</si>
  <si>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</si>
  <si>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</si>
  <si>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</si>
  <si>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</si>
  <si>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</si>
  <si>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</si>
  <si>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</si>
  <si>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</si>
  <si>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</si>
  <si>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</si>
  <si>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</si>
  <si>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</si>
  <si>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</si>
  <si>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</si>
  <si>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</si>
  <si>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</si>
  <si>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</si>
  <si>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</si>
  <si>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</si>
  <si>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</si>
  <si>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</si>
  <si>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</si>
  <si>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</si>
  <si>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</si>
  <si>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</si>
  <si>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</si>
  <si>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</si>
  <si>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</si>
  <si>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</si>
  <si>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</si>
  <si>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</si>
  <si>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</si>
  <si>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</si>
  <si>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</si>
  <si>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</si>
  <si>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</si>
  <si>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</si>
  <si>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</si>
  <si>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</si>
  <si>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</si>
  <si>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</si>
  <si>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</si>
  <si>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</si>
  <si>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</si>
  <si>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</si>
  <si>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</si>
  <si>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</si>
  <si>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</si>
  <si>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</si>
  <si>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</si>
  <si>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</si>
  <si>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</si>
  <si>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</si>
  <si>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</si>
  <si>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</si>
  <si>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</si>
  <si>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</si>
  <si>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</si>
  <si>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</si>
  <si>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</si>
  <si>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</si>
  <si>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</si>
  <si>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</si>
  <si>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</si>
  <si>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</si>
  <si>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</si>
  <si>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</si>
  <si>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</si>
  <si>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</si>
  <si>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</si>
  <si>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</si>
  <si>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</si>
  <si>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</si>
  <si>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</si>
  <si>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</si>
  <si>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</si>
  <si>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</si>
  <si>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</si>
  <si>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</si>
  <si>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</si>
  <si>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</si>
  <si>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</si>
  <si>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</si>
  <si>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</si>
  <si>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</si>
  <si>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</si>
  <si>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</si>
  <si>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</si>
  <si>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</si>
  <si>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</si>
  <si>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</si>
  <si>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</si>
  <si>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</si>
  <si>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</si>
  <si>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</si>
  <si>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</si>
  <si>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</si>
  <si>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</si>
  <si>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</si>
  <si>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</si>
  <si>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</si>
  <si>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</si>
  <si>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</si>
  <si>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</si>
  <si>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</si>
  <si>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</si>
  <si>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</si>
  <si>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</si>
  <si>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</si>
  <si>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</si>
  <si>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</si>
  <si>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</si>
  <si>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</si>
  <si>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</si>
  <si>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</si>
  <si>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</si>
  <si>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</si>
  <si>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</si>
  <si>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</si>
  <si>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</si>
  <si>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</si>
  <si>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</si>
  <si>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</si>
  <si>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</si>
  <si>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</si>
  <si>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</si>
  <si>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</si>
  <si>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</si>
  <si>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</si>
  <si>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</si>
  <si>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</si>
  <si>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</si>
  <si>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</si>
  <si>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</si>
  <si>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</si>
  <si>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</si>
  <si>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</si>
  <si>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</si>
  <si>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</si>
  <si>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</si>
  <si>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</si>
  <si>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</si>
  <si>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</si>
  <si>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</si>
  <si>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</si>
  <si>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</si>
  <si>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</si>
  <si>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</si>
  <si>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</si>
  <si>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</si>
  <si>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</si>
  <si>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</si>
  <si>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</si>
  <si>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</si>
  <si>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</si>
  <si>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</si>
  <si>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</si>
  <si>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</si>
  <si>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</si>
  <si>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</si>
  <si>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</si>
  <si>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</si>
  <si>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</si>
  <si>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</si>
  <si>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</si>
  <si>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</si>
  <si>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</si>
  <si>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</si>
  <si>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</si>
  <si>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</si>
  <si>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</si>
  <si>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</si>
  <si>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</si>
  <si>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</si>
  <si>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</si>
  <si>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</si>
  <si>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</si>
  <si>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</si>
  <si>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</si>
  <si>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</si>
  <si>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</si>
  <si>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</si>
  <si>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</si>
  <si>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</si>
  <si>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</si>
  <si>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</si>
  <si>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</si>
  <si>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</si>
  <si>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</si>
  <si>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</si>
  <si>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</si>
  <si>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</si>
  <si>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</si>
  <si>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</si>
  <si>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</si>
  <si>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</si>
  <si>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</si>
  <si>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</si>
  <si>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</si>
  <si>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</si>
  <si>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</si>
  <si>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</si>
  <si>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</si>
  <si>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</si>
  <si>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</si>
  <si>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</si>
  <si>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</si>
  <si>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</si>
  <si>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</si>
  <si>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</si>
  <si>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</si>
  <si>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</si>
  <si>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</si>
  <si>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</si>
  <si>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</si>
  <si>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</si>
  <si>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</si>
  <si>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</si>
  <si>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</si>
  <si>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</si>
  <si>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</si>
  <si>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</si>
  <si>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</si>
  <si>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</si>
  <si>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</si>
  <si>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</si>
  <si>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</si>
  <si>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</si>
  <si>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</si>
  <si>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</si>
  <si>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</si>
  <si>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</si>
  <si>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</si>
  <si>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</si>
  <si>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</si>
  <si>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</si>
  <si>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</si>
  <si>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</si>
  <si>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</si>
  <si>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</si>
  <si>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</si>
  <si>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</si>
  <si>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</si>
  <si>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</si>
  <si>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</si>
  <si>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</si>
  <si>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</si>
  <si>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</si>
  <si>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</si>
  <si>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</si>
  <si>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</si>
  <si>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</si>
  <si>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</si>
  <si>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</si>
  <si>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</si>
  <si>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</si>
  <si>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</si>
  <si>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</si>
  <si>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</si>
  <si>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</si>
  <si>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</si>
  <si>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</si>
  <si>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</si>
  <si>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</si>
  <si>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</si>
  <si>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</si>
  <si>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</si>
  <si>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</si>
  <si>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</si>
  <si>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</si>
  <si>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</si>
  <si>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</si>
  <si>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</si>
  <si>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</si>
  <si>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</si>
  <si>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</si>
  <si>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</si>
  <si>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</si>
  <si>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</si>
  <si>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</si>
  <si>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</si>
  <si>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</si>
  <si>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</si>
  <si>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</si>
  <si>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</si>
  <si>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</si>
  <si>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</si>
  <si>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</si>
  <si>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</si>
  <si>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</si>
  <si>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</si>
  <si>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</si>
  <si>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</si>
  <si>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</si>
  <si>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</si>
  <si>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</si>
  <si>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</si>
  <si>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</si>
  <si>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</si>
  <si>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</si>
  <si>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</si>
  <si>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</si>
  <si>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</si>
  <si>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</si>
  <si>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</si>
  <si>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</si>
  <si>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</si>
  <si>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</si>
  <si>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</si>
  <si>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</si>
  <si>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</si>
  <si>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</si>
  <si>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</si>
  <si>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</si>
  <si>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</si>
  <si>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</si>
  <si>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</si>
  <si>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</si>
  <si>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</si>
  <si>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</si>
  <si>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</si>
  <si>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</si>
  <si>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</si>
  <si>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</si>
  <si>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</si>
  <si>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</si>
  <si>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</si>
  <si>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</si>
  <si>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</si>
  <si>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</si>
  <si>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</si>
  <si>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</si>
  <si>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</si>
  <si>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</si>
  <si>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</si>
  <si>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</si>
  <si>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</si>
  <si>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</si>
  <si>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</si>
  <si>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</si>
  <si>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</si>
  <si>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</si>
  <si>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</si>
  <si>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</si>
  <si>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</si>
  <si>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</si>
  <si>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</si>
  <si>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</si>
  <si>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</si>
  <si>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</si>
  <si>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</si>
  <si>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</si>
  <si>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</si>
  <si>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</si>
  <si>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</si>
  <si>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</si>
  <si>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</si>
  <si>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</si>
  <si>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</si>
  <si>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</si>
  <si>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</si>
  <si>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</si>
  <si>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</si>
  <si>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</si>
  <si>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</si>
  <si>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</si>
  <si>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</si>
  <si>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</si>
  <si>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</si>
  <si>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</si>
  <si>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</si>
  <si>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</si>
  <si>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</si>
  <si>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</si>
  <si>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</si>
  <si>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</si>
  <si>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</si>
  <si>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</si>
  <si>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</si>
  <si>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</si>
  <si>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</si>
  <si>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</si>
  <si>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</si>
  <si>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</si>
  <si>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</si>
  <si>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</si>
  <si>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</si>
  <si>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</si>
  <si>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</si>
  <si>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</si>
  <si>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</si>
  <si>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</si>
  <si>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</si>
  <si>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</si>
  <si>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</si>
  <si>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</si>
  <si>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</si>
  <si>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</si>
  <si>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</si>
  <si>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</si>
  <si>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</si>
  <si>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</si>
  <si>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</si>
  <si>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</si>
  <si>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</si>
  <si>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</si>
  <si>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</si>
  <si>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</si>
  <si>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</si>
  <si>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</si>
  <si>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</si>
  <si>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</si>
  <si>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</si>
  <si>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</si>
  <si>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</si>
  <si>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</si>
  <si>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</si>
  <si>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</si>
  <si>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</si>
  <si>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</si>
  <si>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</si>
  <si>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</si>
  <si>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</si>
  <si>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</si>
  <si>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</si>
  <si>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</si>
  <si>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</si>
  <si>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</si>
  <si>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</si>
  <si>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</si>
  <si>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</si>
  <si>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</si>
  <si>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</si>
  <si>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</si>
  <si>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</si>
  <si>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</si>
  <si>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</si>
  <si>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</si>
  <si>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</si>
  <si>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</si>
  <si>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</si>
  <si>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</si>
  <si>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</si>
  <si>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</si>
  <si>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</si>
  <si>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</si>
  <si>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</si>
  <si>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</si>
  <si>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</si>
  <si>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</si>
  <si>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</si>
  <si>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</si>
  <si>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</si>
  <si>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</si>
  <si>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</si>
  <si>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</si>
  <si>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</si>
  <si>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</si>
  <si>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</si>
  <si>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</si>
  <si>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</si>
  <si>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</si>
  <si>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</si>
  <si>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</si>
  <si>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</si>
  <si>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</si>
  <si>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</si>
  <si>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</si>
  <si>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</si>
  <si>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</si>
  <si>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</si>
  <si>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</si>
  <si>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</si>
  <si>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</si>
  <si>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</si>
  <si>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</si>
  <si>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</si>
  <si>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</si>
  <si>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</si>
  <si>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</si>
  <si>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</si>
  <si>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</si>
  <si>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</si>
  <si>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</si>
  <si>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</si>
  <si>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</si>
  <si>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</si>
  <si>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</si>
  <si>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</si>
  <si>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</si>
  <si>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</si>
  <si>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</si>
  <si>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</si>
  <si>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</si>
  <si>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</si>
  <si>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</si>
  <si>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</si>
  <si>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</si>
  <si>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</si>
  <si>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</si>
  <si>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</si>
  <si>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</si>
  <si>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</si>
  <si>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</si>
  <si>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</si>
  <si>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</si>
  <si>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</si>
  <si>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</si>
  <si>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</si>
  <si>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</si>
  <si>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</si>
  <si>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</si>
  <si>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</si>
  <si>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</si>
  <si>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</si>
  <si>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</si>
  <si>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</si>
  <si>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</si>
  <si>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</si>
  <si>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</si>
  <si>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</si>
  <si>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</si>
  <si>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</si>
  <si>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</si>
  <si>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</si>
  <si>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</si>
  <si>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</si>
  <si>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</si>
  <si>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</si>
  <si>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</si>
  <si>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</si>
  <si>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</si>
  <si>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</si>
  <si>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</si>
  <si>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</si>
  <si>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</si>
  <si>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</si>
  <si>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</si>
  <si>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</si>
  <si>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</si>
  <si>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</si>
  <si>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</si>
  <si>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</si>
  <si>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</si>
  <si>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</si>
  <si>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</si>
  <si>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</si>
  <si>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</si>
  <si>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</si>
  <si>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</si>
  <si>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</si>
  <si>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</si>
  <si>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</si>
  <si>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</si>
  <si>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</si>
  <si>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</si>
  <si>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</si>
  <si>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</si>
  <si>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</si>
  <si>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</si>
  <si>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</si>
  <si>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</si>
  <si>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</si>
  <si>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</si>
  <si>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</si>
  <si>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</si>
  <si>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</si>
  <si>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</si>
  <si>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</si>
  <si>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</si>
  <si>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</si>
  <si>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</si>
  <si>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</si>
  <si>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</si>
  <si>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</si>
  <si>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</si>
  <si>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</si>
  <si>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</si>
  <si>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</si>
  <si>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</si>
  <si>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</si>
  <si>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</si>
  <si>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</si>
  <si>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</si>
  <si>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</si>
  <si>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</si>
  <si>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</si>
  <si>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</si>
  <si>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</si>
  <si>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</si>
  <si>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</si>
  <si>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</si>
  <si>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</si>
  <si>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</si>
  <si>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</si>
  <si>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</si>
  <si>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</si>
  <si>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</si>
  <si>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</si>
  <si>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</si>
  <si>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</si>
  <si>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</si>
  <si>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</si>
  <si>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</si>
  <si>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</si>
  <si>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</si>
  <si>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</si>
  <si>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</si>
  <si>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</si>
  <si>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</si>
  <si>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</si>
  <si>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</si>
  <si>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</si>
  <si>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</si>
  <si>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</si>
  <si>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</si>
  <si>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</si>
  <si>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</si>
  <si>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</si>
  <si>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</si>
  <si>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</si>
  <si>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</si>
  <si>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</si>
  <si>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</si>
  <si>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</si>
  <si>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</si>
  <si>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</si>
  <si>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</si>
  <si>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</si>
  <si>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</si>
  <si>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</si>
  <si>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</si>
  <si>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</si>
  <si>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</si>
  <si>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</si>
  <si>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</si>
  <si>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</si>
  <si>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</si>
  <si>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</si>
  <si>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</si>
  <si>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</si>
  <si>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</si>
  <si>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</si>
  <si>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</si>
  <si>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</si>
  <si>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</si>
  <si>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</si>
  <si>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</si>
  <si>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</si>
  <si>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</si>
  <si>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</si>
  <si>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</si>
  <si>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</si>
  <si>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</si>
  <si>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</si>
  <si>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</si>
  <si>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</si>
  <si>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</si>
  <si>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</si>
  <si>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</si>
  <si>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</si>
  <si>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</si>
  <si>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</si>
  <si>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</si>
  <si>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</si>
  <si>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</si>
  <si>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</si>
  <si>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</si>
  <si>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</si>
  <si>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</si>
  <si>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</si>
  <si>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</si>
  <si>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</si>
  <si>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</si>
  <si>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</si>
  <si>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</si>
  <si>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</si>
  <si>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</si>
  <si>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</si>
  <si>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</si>
  <si>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</si>
  <si>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</si>
  <si>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</si>
  <si>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</si>
  <si>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</si>
  <si>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</si>
  <si>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</si>
  <si>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</si>
  <si>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</si>
  <si>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</si>
  <si>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</si>
  <si>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</si>
  <si>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</si>
  <si>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</si>
  <si>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</si>
  <si>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</si>
  <si>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</si>
  <si>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</si>
  <si>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</si>
  <si>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</si>
  <si>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</si>
  <si>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</si>
  <si>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</si>
  <si>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</si>
  <si>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</si>
  <si>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</si>
  <si>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</si>
  <si>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</si>
  <si>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</si>
  <si>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</si>
  <si>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</si>
  <si>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</si>
  <si>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</si>
  <si>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</si>
  <si>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</si>
  <si>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</si>
  <si>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</si>
  <si>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</si>
  <si>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</si>
  <si>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</si>
  <si>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</si>
  <si>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</si>
  <si>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</si>
  <si>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</si>
  <si>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</si>
  <si>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</si>
  <si>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</si>
  <si>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</si>
  <si>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</si>
  <si>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</si>
  <si>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</si>
  <si>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</si>
  <si>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</si>
  <si>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</si>
  <si>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</si>
  <si>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</si>
  <si>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</si>
  <si>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</si>
  <si>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</si>
  <si>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</si>
  <si>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</si>
  <si>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</si>
  <si>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</si>
  <si>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</si>
  <si>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</si>
  <si>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</si>
  <si>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</si>
  <si>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</si>
  <si>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</si>
  <si>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</si>
  <si>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</si>
  <si>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</si>
  <si>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</si>
  <si>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</si>
  <si>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</si>
  <si>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</si>
  <si>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</si>
  <si>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</si>
  <si>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</si>
  <si>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</si>
  <si>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</si>
  <si>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</si>
  <si>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</si>
  <si>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</si>
  <si>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</si>
  <si>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</si>
  <si>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</si>
  <si>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</si>
  <si>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</si>
  <si>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</si>
  <si>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</si>
  <si>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</si>
  <si>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</si>
  <si>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</si>
  <si>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</si>
  <si>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</si>
  <si>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</si>
  <si>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</si>
  <si>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</si>
  <si>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</si>
  <si>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</si>
  <si>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</si>
  <si>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</si>
  <si>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</si>
  <si>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</si>
  <si>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</si>
  <si>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</si>
  <si>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</si>
  <si>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</si>
  <si>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</si>
  <si>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</si>
  <si>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</si>
  <si>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</si>
  <si>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</si>
  <si>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</si>
  <si>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</si>
  <si>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</si>
  <si>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</si>
  <si>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</si>
  <si>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</si>
  <si>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</si>
  <si>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</si>
  <si>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</si>
  <si>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</si>
  <si>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</si>
  <si>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</si>
  <si>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</si>
  <si>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</si>
  <si>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</si>
  <si>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</si>
  <si>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</si>
  <si>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</si>
  <si>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</si>
  <si>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</si>
  <si>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</si>
  <si>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</si>
  <si>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</si>
  <si>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</si>
  <si>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</si>
  <si>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</si>
  <si>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</si>
  <si>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</si>
  <si>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</si>
  <si>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</si>
  <si>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</si>
  <si>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</si>
  <si>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</si>
  <si>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</si>
  <si>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</si>
  <si>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</si>
  <si>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</si>
  <si>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</si>
  <si>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</si>
  <si>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</si>
  <si>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</si>
  <si>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</si>
  <si>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</si>
  <si>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</si>
  <si>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</si>
  <si>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</si>
  <si>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</si>
  <si>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</si>
  <si>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</si>
  <si>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</si>
  <si>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</si>
  <si>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</si>
  <si>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</si>
  <si>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</si>
  <si>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</si>
  <si>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</si>
  <si>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</si>
  <si>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</si>
  <si>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</si>
  <si>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</si>
  <si>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</si>
  <si>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</si>
  <si>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</si>
  <si>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</si>
  <si>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</si>
  <si>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</si>
  <si>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</si>
  <si>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</si>
  <si>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</si>
  <si>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</si>
  <si>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</si>
  <si>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</si>
  <si>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</si>
  <si>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</si>
  <si>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</si>
  <si>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</si>
  <si>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</si>
  <si>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</si>
  <si>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</si>
  <si>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</si>
  <si>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</si>
  <si>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</si>
  <si>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</si>
  <si>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</si>
  <si>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</si>
  <si>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</si>
  <si>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</si>
  <si>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</si>
  <si>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</si>
  <si>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</si>
  <si>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</si>
  <si>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</si>
  <si>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</si>
  <si>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</si>
  <si>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</si>
  <si>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</si>
  <si>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</si>
  <si>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</si>
  <si>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</si>
  <si>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</si>
  <si>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</si>
  <si>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</si>
  <si>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</si>
  <si>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</si>
  <si>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</si>
  <si>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</si>
  <si>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</si>
  <si>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</si>
  <si>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</si>
  <si>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</si>
  <si>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</si>
  <si>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</si>
  <si>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</si>
  <si>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</si>
  <si>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</si>
  <si>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</si>
  <si>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</si>
  <si>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</si>
  <si>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</si>
  <si>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</si>
  <si>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</si>
  <si>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</si>
  <si>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</si>
  <si>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</si>
  <si>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</si>
  <si>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</si>
  <si>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</si>
  <si>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</si>
  <si>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</si>
  <si>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</si>
  <si>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</si>
  <si>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</si>
  <si>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</si>
  <si>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</si>
  <si>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</si>
  <si>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</si>
  <si>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</si>
  <si>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</si>
  <si>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</si>
  <si>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</si>
  <si>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</si>
  <si>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</si>
  <si>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</si>
  <si>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</si>
  <si>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</si>
  <si>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</si>
  <si>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</si>
  <si>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</si>
  <si>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</si>
  <si>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</si>
  <si>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</si>
  <si>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</si>
  <si>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</si>
  <si>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</si>
  <si>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</si>
  <si>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</si>
  <si>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</si>
  <si>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</si>
  <si>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</si>
  <si>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</si>
  <si>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</si>
  <si>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</si>
  <si>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</si>
  <si>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</si>
  <si>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</si>
  <si>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</si>
  <si>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</si>
  <si>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</si>
  <si>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</si>
  <si>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</si>
  <si>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</si>
  <si>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</si>
  <si>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</si>
  <si>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</si>
  <si>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</si>
  <si>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</si>
  <si>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</si>
  <si>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</si>
  <si>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</si>
  <si>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</si>
  <si>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</si>
  <si>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</si>
  <si>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</si>
  <si>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</si>
  <si>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</si>
  <si>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</si>
  <si>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</si>
  <si>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</si>
  <si>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</si>
  <si>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</si>
  <si>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</si>
  <si>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</si>
  <si>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</si>
  <si>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</si>
  <si>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</si>
  <si>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</si>
  <si>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</si>
  <si>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</si>
  <si>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</si>
  <si>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</si>
  <si>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</si>
  <si>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</si>
  <si>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</si>
  <si>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</si>
  <si>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</si>
  <si>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</si>
  <si>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</si>
  <si>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</si>
  <si>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</si>
  <si>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</si>
  <si>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</si>
  <si>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</si>
  <si>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</si>
  <si>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</si>
  <si>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</si>
  <si>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</si>
  <si>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</si>
  <si>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</si>
  <si>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</si>
  <si>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</si>
  <si>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</si>
  <si>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</si>
  <si>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</si>
  <si>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</si>
  <si>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</si>
  <si>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</si>
  <si>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</si>
  <si>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</si>
  <si>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</si>
  <si>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</si>
  <si>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</si>
  <si>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</si>
  <si>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</si>
  <si>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</si>
  <si>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</si>
  <si>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</si>
  <si>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</si>
  <si>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</si>
  <si>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</si>
  <si>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</si>
  <si>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</si>
  <si>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</si>
  <si>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</si>
  <si>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</si>
  <si>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</si>
  <si>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</si>
  <si>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</si>
  <si>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</si>
  <si>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</si>
  <si>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</si>
  <si>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</si>
  <si>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</si>
  <si>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</si>
  <si>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</si>
  <si>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</si>
  <si>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</si>
  <si>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</si>
  <si>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</si>
  <si>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</si>
  <si>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</si>
  <si>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</si>
  <si>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</si>
  <si>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</si>
  <si>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</si>
  <si>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</si>
  <si>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</si>
  <si>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</si>
  <si>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</si>
  <si>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</si>
  <si>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</si>
  <si>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</si>
  <si>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</si>
  <si>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</si>
  <si>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</si>
  <si>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</si>
  <si>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</si>
  <si>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</si>
  <si>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</si>
  <si>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</si>
  <si>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</si>
  <si>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</si>
  <si>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</si>
  <si>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</si>
  <si>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</si>
  <si>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</si>
  <si>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</si>
  <si>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</si>
  <si>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</si>
  <si>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</si>
  <si>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</si>
  <si>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</si>
  <si>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</si>
  <si>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</si>
  <si>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</si>
  <si>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</si>
  <si>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</si>
  <si>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</si>
  <si>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</si>
  <si>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</si>
  <si>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</si>
  <si>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</si>
  <si>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</si>
  <si>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</si>
  <si>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</si>
  <si>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</si>
  <si>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</si>
  <si>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</si>
  <si>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</si>
  <si>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</si>
  <si>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</si>
  <si>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</si>
  <si>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</si>
  <si>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</si>
  <si>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</si>
  <si>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</si>
  <si>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</si>
  <si>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</si>
  <si>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</si>
  <si>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</si>
  <si>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</si>
  <si>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</si>
  <si>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</si>
  <si>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</si>
  <si>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</si>
  <si>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</si>
  <si>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</si>
  <si>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</si>
  <si>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</si>
  <si>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</si>
  <si>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</si>
  <si>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</si>
  <si>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</si>
  <si>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</si>
  <si>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</si>
  <si>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</si>
  <si>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</si>
  <si>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</si>
  <si>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</si>
  <si>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</si>
  <si>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</si>
  <si>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</si>
  <si>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</si>
  <si>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</si>
  <si>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</si>
  <si>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</si>
  <si>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</si>
  <si>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</si>
  <si>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</si>
  <si>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</si>
  <si>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</si>
  <si>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</si>
  <si>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</si>
  <si>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</si>
  <si>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</si>
  <si>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</si>
  <si>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</si>
  <si>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</si>
  <si>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</si>
  <si>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</si>
  <si>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</si>
  <si>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</si>
  <si>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</si>
  <si>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</si>
  <si>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</si>
  <si>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</si>
  <si>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</si>
  <si>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</si>
  <si>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</si>
  <si>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</si>
  <si>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</si>
  <si>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</si>
  <si>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</si>
  <si>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</si>
  <si>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</si>
  <si>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</si>
  <si>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</si>
  <si>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</si>
  <si>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</si>
  <si>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</si>
  <si>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</si>
  <si>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</si>
  <si>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</si>
  <si>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</si>
  <si>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</si>
  <si>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</si>
  <si>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</si>
  <si>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</si>
  <si>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</si>
  <si>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</si>
  <si>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</si>
  <si>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</si>
  <si>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</si>
  <si>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</si>
  <si>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</si>
  <si>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</si>
  <si>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</si>
  <si>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</si>
  <si>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</si>
  <si>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</si>
  <si>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</si>
  <si>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</si>
  <si>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</si>
  <si>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</si>
  <si>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</si>
  <si>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</si>
  <si>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</si>
  <si>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</si>
  <si>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</si>
  <si>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</si>
  <si>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</si>
  <si>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</si>
  <si>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</si>
  <si>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</si>
  <si>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</si>
  <si>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</si>
  <si>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</si>
  <si>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</si>
  <si>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</si>
  <si>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</si>
  <si>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</si>
  <si>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</si>
  <si>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</si>
  <si>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</si>
  <si>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</si>
  <si>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</si>
  <si>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</si>
  <si>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</si>
  <si>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</si>
  <si>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</si>
  <si>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</si>
  <si>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</si>
  <si>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</si>
  <si>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</si>
  <si>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</si>
  <si>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</si>
  <si>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</si>
  <si>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</si>
  <si>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</si>
  <si>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</si>
  <si>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</si>
  <si>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</si>
  <si>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</si>
  <si>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</si>
  <si>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</si>
  <si>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</si>
  <si>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</si>
  <si>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</si>
  <si>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</si>
  <si>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</si>
  <si>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</si>
  <si>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</si>
  <si>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</si>
  <si>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</si>
  <si>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</si>
  <si>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</si>
  <si>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</si>
  <si>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</si>
  <si>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</si>
  <si>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</si>
  <si>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</si>
  <si>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</si>
  <si>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</si>
  <si>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</si>
  <si>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</si>
  <si>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</si>
  <si>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</si>
  <si>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</si>
  <si>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</si>
  <si>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</si>
  <si>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</si>
  <si>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</si>
  <si>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</si>
  <si>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</si>
  <si>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</si>
  <si>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</si>
  <si>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</si>
  <si>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</si>
  <si>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</si>
  <si>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</si>
  <si>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</si>
  <si>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</si>
  <si>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</si>
  <si>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</si>
  <si>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</si>
  <si>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</si>
  <si>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</si>
  <si>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</si>
  <si>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</si>
  <si>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</si>
  <si>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</si>
  <si>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</si>
  <si>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</si>
  <si>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</si>
  <si>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</si>
  <si>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</si>
  <si>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</si>
  <si>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</si>
  <si>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</si>
  <si>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</si>
  <si>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</si>
  <si>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</si>
  <si>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</si>
  <si>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</si>
  <si>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</si>
  <si>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</si>
  <si>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</si>
  <si>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</si>
  <si>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</si>
  <si>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</si>
  <si>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</si>
  <si>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</si>
  <si>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</si>
  <si>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</si>
  <si>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</si>
  <si>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</si>
  <si>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</si>
  <si>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</si>
  <si>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</si>
  <si>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</si>
  <si>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</si>
  <si>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</si>
  <si>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</si>
  <si>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</si>
  <si>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</si>
  <si>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</si>
  <si>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</si>
  <si>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</si>
  <si>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</si>
  <si>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</si>
  <si>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</si>
  <si>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</si>
  <si>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</si>
  <si>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</si>
  <si>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</si>
  <si>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</si>
  <si>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</si>
  <si>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</si>
  <si>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</si>
  <si>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</si>
  <si>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</si>
  <si>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</si>
  <si>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</si>
  <si>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</si>
  <si>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</si>
  <si>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</si>
  <si>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</si>
  <si>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</si>
  <si>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</si>
  <si>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</si>
  <si>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</si>
  <si>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</si>
  <si>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</si>
  <si>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</si>
  <si>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</si>
  <si>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</si>
  <si>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</si>
  <si>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</si>
  <si>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</si>
  <si>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</si>
  <si>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</si>
  <si>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</si>
  <si>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</si>
  <si>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</si>
  <si>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</si>
  <si>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</si>
  <si>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</si>
  <si>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</si>
  <si>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</si>
  <si>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</si>
  <si>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</si>
  <si>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</si>
  <si>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</si>
  <si>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</si>
  <si>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</si>
  <si>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</si>
  <si>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</si>
  <si>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</si>
  <si>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</si>
  <si>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</si>
  <si>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</si>
  <si>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</si>
  <si>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</si>
  <si>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</si>
  <si>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</si>
  <si>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</si>
  <si>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</si>
  <si>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</si>
  <si>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</si>
  <si>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</si>
  <si>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</si>
  <si>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</si>
  <si>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</si>
  <si>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</si>
  <si>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</si>
  <si>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</si>
  <si>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</si>
  <si>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</si>
  <si>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</si>
  <si>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</si>
  <si>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</si>
  <si>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</si>
  <si>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</si>
  <si>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</si>
  <si>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</si>
  <si>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</si>
  <si>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</si>
  <si>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</si>
  <si>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</si>
  <si>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</si>
  <si>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</si>
  <si>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</si>
  <si>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</si>
  <si>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</si>
  <si>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</si>
  <si>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</si>
  <si>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</si>
  <si>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</si>
  <si>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</si>
  <si>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</si>
  <si>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</si>
  <si>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</si>
  <si>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</si>
  <si>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</si>
  <si>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</si>
  <si>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</si>
  <si>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</si>
  <si>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</si>
  <si>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</si>
  <si>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</si>
  <si>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</si>
  <si>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</si>
  <si>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</si>
  <si>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</si>
  <si>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</si>
  <si>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</si>
  <si>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</si>
  <si>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</si>
  <si>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</si>
  <si>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</si>
  <si>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</si>
  <si>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</si>
  <si>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</si>
  <si>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</si>
  <si>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</si>
  <si>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</si>
  <si>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</si>
  <si>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</si>
  <si>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</si>
  <si>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</si>
  <si>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</si>
  <si>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</si>
  <si>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</si>
  <si>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</si>
  <si>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</si>
  <si>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</si>
  <si>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</si>
  <si>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</si>
  <si>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</si>
  <si>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</si>
  <si>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</si>
  <si>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</si>
  <si>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</si>
  <si>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</si>
  <si>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</si>
  <si>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</si>
  <si>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</si>
  <si>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</si>
  <si>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</si>
  <si>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</si>
  <si>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</si>
  <si>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</si>
  <si>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</si>
  <si>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</si>
  <si>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</si>
  <si>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</si>
  <si>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</si>
  <si>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</si>
  <si>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</si>
  <si>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</si>
  <si>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</si>
  <si>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</si>
  <si>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</si>
  <si>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</si>
  <si>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</si>
  <si>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</si>
  <si>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</si>
  <si>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</si>
  <si>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</si>
  <si>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</si>
  <si>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</si>
  <si>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</si>
  <si>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</si>
  <si>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</si>
  <si>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</si>
  <si>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</si>
  <si>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</si>
  <si>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</si>
  <si>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</si>
  <si>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</si>
  <si>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</si>
  <si>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</si>
  <si>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</si>
  <si>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</si>
  <si>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</si>
  <si>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</si>
  <si>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</si>
  <si>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</si>
  <si>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</si>
  <si>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</si>
  <si>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</si>
  <si>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</si>
  <si>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</si>
  <si>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</si>
  <si>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</si>
  <si>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</si>
  <si>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</si>
  <si>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</si>
  <si>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</si>
  <si>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</si>
  <si>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</si>
  <si>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</si>
  <si>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</si>
  <si>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</si>
  <si>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</si>
  <si>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</si>
  <si>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</si>
  <si>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</si>
  <si>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</si>
  <si>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</si>
  <si>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</si>
  <si>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</si>
  <si>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</si>
  <si>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</si>
  <si>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</si>
  <si>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</si>
  <si>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</si>
  <si>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</si>
  <si>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</si>
  <si>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</si>
  <si>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</si>
  <si>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</si>
  <si>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</si>
  <si>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</si>
  <si>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</si>
  <si>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</si>
  <si>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</si>
  <si>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</si>
  <si>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</si>
  <si>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</si>
  <si>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</si>
  <si>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</si>
  <si>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</si>
  <si>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</si>
  <si>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</si>
  <si>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</si>
  <si>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</si>
  <si>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</si>
  <si>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</si>
  <si>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</si>
  <si>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</si>
  <si>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</si>
  <si>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</si>
  <si>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</si>
  <si>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</si>
  <si>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</si>
  <si>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</si>
  <si>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</si>
  <si>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</si>
  <si>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</si>
  <si>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</si>
  <si>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</si>
  <si>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</si>
  <si>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</si>
  <si>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</si>
  <si>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</si>
  <si>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</si>
  <si>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</si>
  <si>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</si>
  <si>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</si>
  <si>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</si>
  <si>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</si>
  <si>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</si>
  <si>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</si>
  <si>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</si>
  <si>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</si>
  <si>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</si>
  <si>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</si>
  <si>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</si>
  <si>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</si>
  <si>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</si>
  <si>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</si>
  <si>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</si>
  <si>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</si>
  <si>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</si>
  <si>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</si>
  <si>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</si>
  <si>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</si>
  <si>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</si>
  <si>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</si>
  <si>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</si>
  <si>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</si>
  <si>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</si>
  <si>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</si>
  <si>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</si>
  <si>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</si>
  <si>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</si>
  <si>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</si>
  <si>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</si>
  <si>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</si>
  <si>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</si>
  <si>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</si>
  <si>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</si>
  <si>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</si>
  <si>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</si>
  <si>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</si>
  <si>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</si>
  <si>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</si>
  <si>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</si>
  <si>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</si>
  <si>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</si>
  <si>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</si>
  <si>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</si>
  <si>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</si>
  <si>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</si>
  <si>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</si>
  <si>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</si>
  <si>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</si>
  <si>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</si>
  <si>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</si>
  <si>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</si>
  <si>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</si>
  <si>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</si>
  <si>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</si>
  <si>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</si>
  <si>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</si>
  <si>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</si>
  <si>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</si>
  <si>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</si>
  <si>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</si>
  <si>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</si>
  <si>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</si>
  <si>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</si>
  <si>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</si>
  <si>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</si>
  <si>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</si>
  <si>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</si>
  <si>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</si>
  <si>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</si>
  <si>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</si>
  <si>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</si>
  <si>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</si>
  <si>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</si>
  <si>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</si>
  <si>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</si>
  <si>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</si>
  <si>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</si>
  <si>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</si>
  <si>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</si>
  <si>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</si>
  <si>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</si>
  <si>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</si>
  <si>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</si>
  <si>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</si>
  <si>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</si>
  <si>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</si>
  <si>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</si>
  <si>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</si>
  <si>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</si>
  <si>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</si>
  <si>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</si>
  <si>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</si>
  <si>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</si>
  <si>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</si>
  <si>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</si>
  <si>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</si>
  <si>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</si>
  <si>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</si>
  <si>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</si>
  <si>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</si>
  <si>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</si>
  <si>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</si>
  <si>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</si>
  <si>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</si>
  <si>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</si>
  <si>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</si>
  <si>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</si>
  <si>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</si>
  <si>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</si>
  <si>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</si>
  <si>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</si>
  <si>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</si>
  <si>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</si>
  <si>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</si>
  <si>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</si>
  <si>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</si>
  <si>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</si>
  <si>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</si>
  <si>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</si>
  <si>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</si>
  <si>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</si>
  <si>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</si>
  <si>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</si>
  <si>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</si>
  <si>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</si>
  <si>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</si>
  <si>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</si>
  <si>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</si>
  <si>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</si>
  <si>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</si>
  <si>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</si>
  <si>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</si>
  <si>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</si>
  <si>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</si>
  <si>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</si>
  <si>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</si>
  <si>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</si>
  <si>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</si>
  <si>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</si>
  <si>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</si>
  <si>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</si>
  <si>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</si>
  <si>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</si>
  <si>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</si>
  <si>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</si>
  <si>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</si>
  <si>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</si>
  <si>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</si>
  <si>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</si>
  <si>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</si>
  <si>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</si>
  <si>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</si>
  <si>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</si>
  <si>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</si>
  <si>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</si>
  <si>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</si>
  <si>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</si>
  <si>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</si>
  <si>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</si>
  <si>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</si>
  <si>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</si>
  <si>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</si>
  <si>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</si>
  <si>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</si>
  <si>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</si>
  <si>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</si>
  <si>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</si>
  <si>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</si>
  <si>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</si>
  <si>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</si>
  <si>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</si>
  <si>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</si>
  <si>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</si>
  <si>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</si>
  <si>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</si>
  <si>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</si>
  <si>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</si>
  <si>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</si>
  <si>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</si>
  <si>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</si>
  <si>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</si>
  <si>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</si>
  <si>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</si>
  <si>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</si>
  <si>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</si>
  <si>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</si>
  <si>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</si>
  <si>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</si>
  <si>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</si>
  <si>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</si>
  <si>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</si>
  <si>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</si>
  <si>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</si>
  <si>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</si>
  <si>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</si>
  <si>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</si>
  <si>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</si>
  <si>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</si>
  <si>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</si>
  <si>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</si>
  <si>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</si>
  <si>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</si>
  <si>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</si>
  <si>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</si>
  <si>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</si>
  <si>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</si>
  <si>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</si>
  <si>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</si>
  <si>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</si>
  <si>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</si>
  <si>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</si>
  <si>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</si>
  <si>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</si>
  <si>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</si>
  <si>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</si>
  <si>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</si>
  <si>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</si>
  <si>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</si>
  <si>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</si>
  <si>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</si>
  <si>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</si>
  <si>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</si>
  <si>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</si>
  <si>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</si>
  <si>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</si>
  <si>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</si>
  <si>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</si>
  <si>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</si>
  <si>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</si>
  <si>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</si>
  <si>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</si>
  <si>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</si>
  <si>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</si>
  <si>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</si>
  <si>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</si>
  <si>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</si>
  <si>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</si>
  <si>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</si>
  <si>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</si>
  <si>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</si>
  <si>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</si>
  <si>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</si>
  <si>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</si>
  <si>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</si>
  <si>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</si>
  <si>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</si>
  <si>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</si>
  <si>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</si>
  <si>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</si>
  <si>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</si>
  <si>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</si>
  <si>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</si>
  <si>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</si>
  <si>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</si>
  <si>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</si>
  <si>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</si>
  <si>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</si>
  <si>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</si>
  <si>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</si>
  <si>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</si>
  <si>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</si>
  <si>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</si>
  <si>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</si>
  <si>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</si>
  <si>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</si>
  <si>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</si>
  <si>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</si>
  <si>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</si>
  <si>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</si>
  <si>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</si>
  <si>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</si>
  <si>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</si>
  <si>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</si>
  <si>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</si>
  <si>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</si>
  <si>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</si>
  <si>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</si>
  <si>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</si>
  <si>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</si>
  <si>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</si>
  <si>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</si>
  <si>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</si>
  <si>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</si>
  <si>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</si>
  <si>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</si>
  <si>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</si>
  <si>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</si>
  <si>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</si>
  <si>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</si>
  <si>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</si>
  <si>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</si>
  <si>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</si>
  <si>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</si>
  <si>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</si>
  <si>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</si>
  <si>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</si>
  <si>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</si>
  <si>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</si>
  <si>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</si>
  <si>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</si>
  <si>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</si>
  <si>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</si>
  <si>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</si>
  <si>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</si>
  <si>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</si>
  <si>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</si>
  <si>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</si>
  <si>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</si>
  <si>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</si>
  <si>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</si>
  <si>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</si>
  <si>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</si>
  <si>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</si>
  <si>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</si>
  <si>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</si>
  <si>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</si>
  <si>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</si>
  <si>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</si>
  <si>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</si>
  <si>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</si>
  <si>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</si>
  <si>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</si>
  <si>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</si>
  <si>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</si>
  <si>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</si>
  <si>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</si>
  <si>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</si>
  <si>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</si>
  <si>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</si>
  <si>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</si>
  <si>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</si>
  <si>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</si>
  <si>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</si>
  <si>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</si>
  <si>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</si>
  <si>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</si>
  <si>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</si>
  <si>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</si>
  <si>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</si>
  <si>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</si>
  <si>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</si>
  <si>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</si>
  <si>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</si>
  <si>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</si>
  <si>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</si>
  <si>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</si>
  <si>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</si>
  <si>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</si>
  <si>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</si>
  <si>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</si>
  <si>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</si>
  <si>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</si>
  <si>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</si>
  <si>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</si>
  <si>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</si>
  <si>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</si>
  <si>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</si>
  <si>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</si>
  <si>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</si>
  <si>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</si>
  <si>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</si>
  <si>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</si>
  <si>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</si>
  <si>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</si>
  <si>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</si>
  <si>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</si>
  <si>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</si>
  <si>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</si>
  <si>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</si>
  <si>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</si>
  <si>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</si>
  <si>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</si>
  <si>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</si>
  <si>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</si>
  <si>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</si>
  <si>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</si>
  <si>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</si>
  <si>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</si>
  <si>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</si>
  <si>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</si>
  <si>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</si>
  <si>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</si>
  <si>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</si>
  <si>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</si>
  <si>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</si>
  <si>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</si>
  <si>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</si>
  <si>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</si>
  <si>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</si>
  <si>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</si>
  <si>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</si>
  <si>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</si>
  <si>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</si>
  <si>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</si>
  <si>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</si>
  <si>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</si>
  <si>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</si>
  <si>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</si>
  <si>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</si>
  <si>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</si>
  <si>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</si>
  <si>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</si>
  <si>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</si>
  <si>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</si>
  <si>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</si>
  <si>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</si>
  <si>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</si>
  <si>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</si>
  <si>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</si>
  <si>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</si>
  <si>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</si>
  <si>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</si>
  <si>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</si>
  <si>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</si>
  <si>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</si>
  <si>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</si>
  <si>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</si>
  <si>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</si>
  <si>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</si>
  <si>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</si>
  <si>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</si>
  <si>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</si>
  <si>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</si>
  <si>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</si>
  <si>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</si>
  <si>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</si>
  <si>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</si>
  <si>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</si>
  <si>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</si>
  <si>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</si>
  <si>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</si>
  <si>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</si>
  <si>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</si>
  <si>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</si>
  <si>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</si>
  <si>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</si>
  <si>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</si>
  <si>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</si>
  <si>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</si>
  <si>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</si>
  <si>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</si>
  <si>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</si>
  <si>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</si>
  <si>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</si>
  <si>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</si>
  <si>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</si>
  <si>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</si>
  <si>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</si>
  <si>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</si>
  <si>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</si>
  <si>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</si>
  <si>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</si>
  <si>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</si>
  <si>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</si>
  <si>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</si>
  <si>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</si>
  <si>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</si>
  <si>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</si>
  <si>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</si>
  <si>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</si>
  <si>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</si>
  <si>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</si>
  <si>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</si>
  <si>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</si>
  <si>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</si>
  <si>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</si>
  <si>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</si>
  <si>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</si>
  <si>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</si>
  <si>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</si>
  <si>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</si>
  <si>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</si>
  <si>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</si>
  <si>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</si>
  <si>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</si>
  <si>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</si>
  <si>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</si>
  <si>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</si>
  <si>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</si>
  <si>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</si>
  <si>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</si>
  <si>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</si>
  <si>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</si>
  <si>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</si>
  <si>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</si>
  <si>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</si>
  <si>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</si>
  <si>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</si>
  <si>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</si>
  <si>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</si>
  <si>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</si>
  <si>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</si>
  <si>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</si>
  <si>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</si>
  <si>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</si>
  <si>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</si>
  <si>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</si>
  <si>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</si>
  <si>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</si>
  <si>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</si>
  <si>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</si>
  <si>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</si>
  <si>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</si>
  <si>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</si>
  <si>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</si>
  <si>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</si>
  <si>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</si>
  <si>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</si>
  <si>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</si>
  <si>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</si>
  <si>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</si>
  <si>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</si>
  <si>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</si>
  <si>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</si>
  <si>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</si>
  <si>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</si>
  <si>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</si>
  <si>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</si>
  <si>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</si>
  <si>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</si>
  <si>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</si>
  <si>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</si>
  <si>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</si>
  <si>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</si>
  <si>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</si>
  <si>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</si>
  <si>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</si>
  <si>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</si>
  <si>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</si>
  <si>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</si>
  <si>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</si>
  <si>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</si>
  <si>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</si>
  <si>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</si>
  <si>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</si>
  <si>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</si>
  <si>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</si>
  <si>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</si>
  <si>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</si>
  <si>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</si>
  <si>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</si>
  <si>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</si>
  <si>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</si>
  <si>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</si>
  <si>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</si>
  <si>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</si>
  <si>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</si>
  <si>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</si>
  <si>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</si>
  <si>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</si>
  <si>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</si>
  <si>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</si>
  <si>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</si>
  <si>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</si>
  <si>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</si>
  <si>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</si>
  <si>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</si>
  <si>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</si>
  <si>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</si>
  <si>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</si>
  <si>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</si>
  <si>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</si>
  <si>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</si>
  <si>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</si>
  <si>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</si>
  <si>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</si>
  <si>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</si>
  <si>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</si>
  <si>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</si>
  <si>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</si>
  <si>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</si>
  <si>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</si>
  <si>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</si>
  <si>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</si>
  <si>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</si>
  <si>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</si>
  <si>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</si>
  <si>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</si>
  <si>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</si>
  <si>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</si>
  <si>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</si>
  <si>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</si>
  <si>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</si>
  <si>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</si>
  <si>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</si>
  <si>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</si>
  <si>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</si>
  <si>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</si>
  <si>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</si>
  <si>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</si>
  <si>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</si>
  <si>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</si>
  <si>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</si>
  <si>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</si>
  <si>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</si>
  <si>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</si>
  <si>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</si>
  <si>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</si>
  <si>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</si>
  <si>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</si>
  <si>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</si>
  <si>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</si>
  <si>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</si>
  <si>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</si>
  <si>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</si>
  <si>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</si>
  <si>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</si>
  <si>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</si>
  <si>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</si>
  <si>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</si>
  <si>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</si>
  <si>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</si>
  <si>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</si>
  <si>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</si>
  <si>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</si>
  <si>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</si>
  <si>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</si>
  <si>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</si>
  <si>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</si>
  <si>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</si>
  <si>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</si>
  <si>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</si>
  <si>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</si>
  <si>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</si>
  <si>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</si>
  <si>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</si>
  <si>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</si>
  <si>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</si>
  <si>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</si>
  <si>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</si>
  <si>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</si>
  <si>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</si>
  <si>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</si>
  <si>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</si>
  <si>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</si>
  <si>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</si>
  <si>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</si>
  <si>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</si>
  <si>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</si>
  <si>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</si>
  <si>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</si>
  <si>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</si>
  <si>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</si>
  <si>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</si>
  <si>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</si>
  <si>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</si>
  <si>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</si>
  <si>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</si>
  <si>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</si>
  <si>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</si>
  <si>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</si>
  <si>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</si>
  <si>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</si>
  <si>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</si>
  <si>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</si>
  <si>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</si>
  <si>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</si>
  <si>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</si>
  <si>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</si>
  <si>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</si>
  <si>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</si>
  <si>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</si>
  <si>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</si>
  <si>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</si>
  <si>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</si>
  <si>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</si>
  <si>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</si>
  <si>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</si>
  <si>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</si>
  <si>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</si>
  <si>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</si>
  <si>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</si>
  <si>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</si>
  <si>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</si>
  <si>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</si>
  <si>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</si>
  <si>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</si>
  <si>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</si>
  <si>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</si>
  <si>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</si>
  <si>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</si>
  <si>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</si>
  <si>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</si>
  <si>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</si>
  <si>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</si>
  <si>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</si>
  <si>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</si>
  <si>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</si>
  <si>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</si>
  <si>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</si>
  <si>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</si>
  <si>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</si>
  <si>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</si>
  <si>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</si>
  <si>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</si>
  <si>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</si>
  <si>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</si>
  <si>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</si>
  <si>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</si>
  <si>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</si>
  <si>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</si>
  <si>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</si>
  <si>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</si>
  <si>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</si>
  <si>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</si>
  <si>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</si>
  <si>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</si>
  <si>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</si>
  <si>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</si>
  <si>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</si>
  <si>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</si>
  <si>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</si>
  <si>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</si>
  <si>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</si>
  <si>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</si>
  <si>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</si>
  <si>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</si>
  <si>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</si>
  <si>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</si>
  <si>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</si>
  <si>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</si>
  <si>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</si>
  <si>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</si>
  <si>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</si>
  <si>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</si>
  <si>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</si>
  <si>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</si>
  <si>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</si>
  <si>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</si>
  <si>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</si>
  <si>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</si>
  <si>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</si>
  <si>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</si>
  <si>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</si>
  <si>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</si>
  <si>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</si>
  <si>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</si>
  <si>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</si>
  <si>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</si>
  <si>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</si>
  <si>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</si>
  <si>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</si>
  <si>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</si>
  <si>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</si>
  <si>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</si>
  <si>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</si>
  <si>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</si>
  <si>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</si>
  <si>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</si>
  <si>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</si>
  <si>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</si>
  <si>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</si>
  <si>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</si>
  <si>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</si>
  <si>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</si>
  <si>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</si>
  <si>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</si>
  <si>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</si>
  <si>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</si>
  <si>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</si>
  <si>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</si>
  <si>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</si>
  <si>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</si>
  <si>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</si>
  <si>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</si>
  <si>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</si>
  <si>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</si>
  <si>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</si>
  <si>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</si>
  <si>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</si>
  <si>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</si>
  <si>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</si>
  <si>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</si>
  <si>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</si>
  <si>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</si>
  <si>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</si>
  <si>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</si>
  <si>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</si>
  <si>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</si>
  <si>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</si>
  <si>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</si>
  <si>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</si>
  <si>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</si>
  <si>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</si>
  <si>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</si>
  <si>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</si>
  <si>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</si>
  <si>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</si>
  <si>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</si>
  <si>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</si>
  <si>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</si>
  <si>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</si>
  <si>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</si>
  <si>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</si>
  <si>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</si>
  <si>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</si>
  <si>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</si>
  <si>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</si>
  <si>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</si>
  <si>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</si>
  <si>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</si>
  <si>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</si>
  <si>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</si>
  <si>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</si>
  <si>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</si>
  <si>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</si>
  <si>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</si>
  <si>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</si>
  <si>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</si>
  <si>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</si>
  <si>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</si>
  <si>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</si>
  <si>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</si>
  <si>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</si>
  <si>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</si>
  <si>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</si>
  <si>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</si>
  <si>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</si>
  <si>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</si>
  <si>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</si>
  <si>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</si>
  <si>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</si>
  <si>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</si>
  <si>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</si>
  <si>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</si>
  <si>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</si>
  <si>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</si>
  <si>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</si>
  <si>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</si>
  <si>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</si>
  <si>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</si>
  <si>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</si>
  <si>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</si>
  <si>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</si>
  <si>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</si>
  <si>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</si>
  <si>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</si>
  <si>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</si>
  <si>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</si>
  <si>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</si>
  <si>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</si>
  <si>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</si>
  <si>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</si>
  <si>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</si>
  <si>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</si>
  <si>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</si>
  <si>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</si>
  <si>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</si>
  <si>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</si>
  <si>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</si>
  <si>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</si>
  <si>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</si>
  <si>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</si>
  <si>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</si>
  <si>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</si>
  <si>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</si>
  <si>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</si>
  <si>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</si>
  <si>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</si>
  <si>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</si>
  <si>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</si>
  <si>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</si>
  <si>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</si>
  <si>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</si>
  <si>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</si>
  <si>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</si>
  <si>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</si>
  <si>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</si>
  <si>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</si>
  <si>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</si>
  <si>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</si>
  <si>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</si>
  <si>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</si>
  <si>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</si>
  <si>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</si>
  <si>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</si>
  <si>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</si>
  <si>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</si>
  <si>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</si>
  <si>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</si>
  <si>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</si>
  <si>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</si>
  <si>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</si>
  <si>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</si>
  <si>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</si>
  <si>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</si>
  <si>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</si>
  <si>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</si>
  <si>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</si>
  <si>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</si>
  <si>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</si>
  <si>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</si>
  <si>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</si>
  <si>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</si>
  <si>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</si>
  <si>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</si>
  <si>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</si>
  <si>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</si>
  <si>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</si>
  <si>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</si>
  <si>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</si>
  <si>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</si>
  <si>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</si>
  <si>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</si>
  <si>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</si>
  <si>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</si>
  <si>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</si>
  <si>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</si>
  <si>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</si>
  <si>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</si>
  <si>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</si>
  <si>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</si>
  <si>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</si>
  <si>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</si>
  <si>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</si>
  <si>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</si>
  <si>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</si>
  <si>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</si>
  <si>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</si>
  <si>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</si>
  <si>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</si>
  <si>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</si>
  <si>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</si>
  <si>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</si>
  <si>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</si>
  <si>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</si>
  <si>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</si>
  <si>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</si>
  <si>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</si>
  <si>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</si>
  <si>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</si>
  <si>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</si>
  <si>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</si>
  <si>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</si>
  <si>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</si>
  <si>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</si>
  <si>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</si>
  <si>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</si>
  <si>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</si>
  <si>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</si>
  <si>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</si>
  <si>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</si>
  <si>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</si>
  <si>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</si>
  <si>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</si>
  <si>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</si>
  <si>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</si>
  <si>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</si>
  <si>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</si>
  <si>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</si>
  <si>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</si>
  <si>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</si>
  <si>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</si>
  <si>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</si>
  <si>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</si>
  <si>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</si>
  <si>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</si>
  <si>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</si>
  <si>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</si>
  <si>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</si>
  <si>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</si>
  <si>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</si>
  <si>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</si>
  <si>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</si>
  <si>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</si>
  <si>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</si>
  <si>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</si>
  <si>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</si>
  <si>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</si>
  <si>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</si>
  <si>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</si>
  <si>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</si>
  <si>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</si>
  <si>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</si>
  <si>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</si>
  <si>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</si>
  <si>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</si>
  <si>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</si>
  <si>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</si>
  <si>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</si>
  <si>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</si>
  <si>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</si>
  <si>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</si>
  <si>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</si>
  <si>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</si>
  <si>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</si>
  <si>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</si>
  <si>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</si>
  <si>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</si>
  <si>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</si>
  <si>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</si>
  <si>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</si>
  <si>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</si>
  <si>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</si>
  <si>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</si>
  <si>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</si>
  <si>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</si>
  <si>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</si>
  <si>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</si>
  <si>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</si>
  <si>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</si>
  <si>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</si>
  <si>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</si>
  <si>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</si>
  <si>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</si>
  <si>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</si>
  <si>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</si>
  <si>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</si>
  <si>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</si>
  <si>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</si>
  <si>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</si>
  <si>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</si>
  <si>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</si>
  <si>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</si>
  <si>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</si>
  <si>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</si>
  <si>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</si>
  <si>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</si>
  <si>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</si>
  <si>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</si>
  <si>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</si>
  <si>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</si>
  <si>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</si>
  <si>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</si>
  <si>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</si>
  <si>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</si>
  <si>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</si>
  <si>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</si>
  <si>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</si>
  <si>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</si>
  <si>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</si>
  <si>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</si>
  <si>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</si>
  <si>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</si>
  <si>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</si>
  <si>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</si>
  <si>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</si>
  <si>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</si>
  <si>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</si>
  <si>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</si>
  <si>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</si>
  <si>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</si>
  <si>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</si>
  <si>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</si>
  <si>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</si>
  <si>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</si>
  <si>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</si>
  <si>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</si>
  <si>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</si>
  <si>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</si>
  <si>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</si>
  <si>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</si>
  <si>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</si>
  <si>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</si>
  <si>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</si>
  <si>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</si>
  <si>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</si>
  <si>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</si>
  <si>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</si>
  <si>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</si>
  <si>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</si>
  <si>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</si>
  <si>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</si>
  <si>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</si>
  <si>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</si>
  <si>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</si>
  <si>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</si>
  <si>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</si>
  <si>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</si>
  <si>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</si>
  <si>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</si>
  <si>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</si>
  <si>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</si>
  <si>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</si>
  <si>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</si>
  <si>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</si>
  <si>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</si>
  <si>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</si>
  <si>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</si>
  <si>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</si>
  <si>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</si>
  <si>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</si>
  <si>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</si>
  <si>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</si>
  <si>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</si>
  <si>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</si>
  <si>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</si>
  <si>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</si>
  <si>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</si>
  <si>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</si>
  <si>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</si>
  <si>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</si>
  <si>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</si>
  <si>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</si>
  <si>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</si>
  <si>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</si>
  <si>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</si>
  <si>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</si>
  <si>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</si>
  <si>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</si>
  <si>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</si>
  <si>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</si>
  <si>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</si>
  <si>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</si>
  <si>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</si>
  <si>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</si>
  <si>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</si>
  <si>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</si>
  <si>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</si>
  <si>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</si>
  <si>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</si>
  <si>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</si>
  <si>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</si>
  <si>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</si>
  <si>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</si>
  <si>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</si>
  <si>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</si>
  <si>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</si>
  <si>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</si>
  <si>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</si>
  <si>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</si>
  <si>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</si>
  <si>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</si>
  <si>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</si>
  <si>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</si>
  <si>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</si>
  <si>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</si>
  <si>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</si>
  <si>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</si>
  <si>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</si>
  <si>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</si>
  <si>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</si>
  <si>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</si>
  <si>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</si>
  <si>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</si>
  <si>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</si>
  <si>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</si>
  <si>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</si>
  <si>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</si>
  <si>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</si>
  <si>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</si>
  <si>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</si>
  <si>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</si>
  <si>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</si>
  <si>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</si>
  <si>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</si>
  <si>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</si>
  <si>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</si>
  <si>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</si>
  <si>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</si>
  <si>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</si>
  <si>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</si>
  <si>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</si>
  <si>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</si>
  <si>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</si>
  <si>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</si>
  <si>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</si>
  <si>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</si>
  <si>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</si>
  <si>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</si>
  <si>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</si>
  <si>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</si>
  <si>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</si>
  <si>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</si>
  <si>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</si>
  <si>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</si>
  <si>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</si>
  <si>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</si>
  <si>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</si>
  <si>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</si>
  <si>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</si>
  <si>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</si>
  <si>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</si>
  <si>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</si>
  <si>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</si>
  <si>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</si>
  <si>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</si>
  <si>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</si>
  <si>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</si>
  <si>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</si>
  <si>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</si>
  <si>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</si>
  <si>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</si>
  <si>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</si>
  <si>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</si>
  <si>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</si>
  <si>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</si>
  <si>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</si>
  <si>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</si>
  <si>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</si>
  <si>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</si>
  <si>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</si>
  <si>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</si>
  <si>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</si>
  <si>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</si>
  <si>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</si>
  <si>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</si>
  <si>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</si>
  <si>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</si>
  <si>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</si>
  <si>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</si>
  <si>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</si>
  <si>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</si>
  <si>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</si>
  <si>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</si>
  <si>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</si>
  <si>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</si>
  <si>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</si>
  <si>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</si>
  <si>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</si>
  <si>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</si>
  <si>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</si>
  <si>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</si>
  <si>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</si>
  <si>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</si>
  <si>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</si>
  <si>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</si>
  <si>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</si>
  <si>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</si>
  <si>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</si>
  <si>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</si>
  <si>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</si>
  <si>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</si>
  <si>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</si>
  <si>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</si>
  <si>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</si>
  <si>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</si>
  <si>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</si>
  <si>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</si>
  <si>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</si>
  <si>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</si>
  <si>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</si>
  <si>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</si>
  <si>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</si>
  <si>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</si>
  <si>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</si>
  <si>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</si>
  <si>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</si>
  <si>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</si>
  <si>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</si>
  <si>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</si>
  <si>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</si>
  <si>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</si>
  <si>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</si>
  <si>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</si>
  <si>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</si>
  <si>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</si>
  <si>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</si>
  <si>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</si>
  <si>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</si>
  <si>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</si>
  <si>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</si>
  <si>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</si>
  <si>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</si>
  <si>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</si>
  <si>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</si>
  <si>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</si>
  <si>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</si>
  <si>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</si>
  <si>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</si>
  <si>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</si>
  <si>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</si>
  <si>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</si>
  <si>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</si>
  <si>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</si>
  <si>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</si>
  <si>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</si>
  <si>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</si>
  <si>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</si>
  <si>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</si>
  <si>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</si>
  <si>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</si>
  <si>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</si>
  <si>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</si>
  <si>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</si>
  <si>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</si>
  <si>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</si>
  <si>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</si>
  <si>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</si>
  <si>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</si>
  <si>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</si>
  <si>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</si>
  <si>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</si>
  <si>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</si>
  <si>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</si>
  <si>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</si>
  <si>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</si>
  <si>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</si>
  <si>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</si>
  <si>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</si>
  <si>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</si>
  <si>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</si>
  <si>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</si>
  <si>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</si>
  <si>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</si>
  <si>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</si>
  <si>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</si>
  <si>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</si>
  <si>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</si>
  <si>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</si>
  <si>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</si>
  <si>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</si>
  <si>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</si>
  <si>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</si>
  <si>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</si>
  <si>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</si>
  <si>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</si>
  <si>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</si>
  <si>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</si>
  <si>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</si>
  <si>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</si>
  <si>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</si>
  <si>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</si>
  <si>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</si>
  <si>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</si>
  <si>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</si>
  <si>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</si>
  <si>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</si>
  <si>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</si>
  <si>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</si>
  <si>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</si>
  <si>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</si>
  <si>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</si>
  <si>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</si>
  <si>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</si>
  <si>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</si>
  <si>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</si>
  <si>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</si>
  <si>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</si>
  <si>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</si>
  <si>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</si>
  <si>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</si>
  <si>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</si>
  <si>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</si>
  <si>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</si>
  <si>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</si>
  <si>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</si>
  <si>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</si>
  <si>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</si>
  <si>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</si>
  <si>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</si>
  <si>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</si>
  <si>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</si>
  <si>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</si>
  <si>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</si>
  <si>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</si>
  <si>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</si>
  <si>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</si>
  <si>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</si>
  <si>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</si>
  <si>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</si>
  <si>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</si>
  <si>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</si>
  <si>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</si>
  <si>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</si>
  <si>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</si>
  <si>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</si>
  <si>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</si>
  <si>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</si>
  <si>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</si>
  <si>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</si>
  <si>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</si>
  <si>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</si>
  <si>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</si>
  <si>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</si>
  <si>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</si>
  <si>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</si>
  <si>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</si>
  <si>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</si>
  <si>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</si>
  <si>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</si>
  <si>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</si>
  <si>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</si>
  <si>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</si>
  <si>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</si>
  <si>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</si>
  <si>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</si>
  <si>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</si>
  <si>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</si>
  <si>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</si>
  <si>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</si>
  <si>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</si>
  <si>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</si>
  <si>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</si>
  <si>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</si>
  <si>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</si>
  <si>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</si>
  <si>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</si>
  <si>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</si>
  <si>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</si>
  <si>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</si>
  <si>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</si>
  <si>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</si>
  <si>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</si>
  <si>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</si>
  <si>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</si>
  <si>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</si>
  <si>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</si>
  <si>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</si>
  <si>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</si>
  <si>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</si>
  <si>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</si>
  <si>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</si>
  <si>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</si>
  <si>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</si>
  <si>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</si>
  <si>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</si>
  <si>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</si>
  <si>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</si>
  <si>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</si>
  <si>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</si>
  <si>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</si>
  <si>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</si>
  <si>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</si>
  <si>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</si>
  <si>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</si>
  <si>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</si>
  <si>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</si>
  <si>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</si>
  <si>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</si>
  <si>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</si>
  <si>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</si>
  <si>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</si>
  <si>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</si>
  <si>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</si>
  <si>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</si>
  <si>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</si>
  <si>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</si>
  <si>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</si>
  <si>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</si>
  <si>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</si>
  <si>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</si>
  <si>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</si>
  <si>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</si>
  <si>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</si>
  <si>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</si>
  <si>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</si>
  <si>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</si>
  <si>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</si>
  <si>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</si>
  <si>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</si>
  <si>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</si>
  <si>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</si>
  <si>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</si>
  <si>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</si>
  <si>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</si>
  <si>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</si>
  <si>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</si>
  <si>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</si>
  <si>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</si>
  <si>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</si>
  <si>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</si>
  <si>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</si>
  <si>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</si>
  <si>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</si>
  <si>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</si>
  <si>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</si>
  <si>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</si>
  <si>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</si>
  <si>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</si>
  <si>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</si>
  <si>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</si>
  <si>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</si>
  <si>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</si>
  <si>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</si>
  <si>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</si>
  <si>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</si>
  <si>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</si>
  <si>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</si>
  <si>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</si>
  <si>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</si>
  <si>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</si>
  <si>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</si>
  <si>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</si>
  <si>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</si>
  <si>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</si>
  <si>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</si>
  <si>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</si>
  <si>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</si>
  <si>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</si>
  <si>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</si>
  <si>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</si>
  <si>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</si>
  <si>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</si>
  <si>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</si>
  <si>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</si>
  <si>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</si>
  <si>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</si>
  <si>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</si>
  <si>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</si>
  <si>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</si>
  <si>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</si>
  <si>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</si>
  <si>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</si>
  <si>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</si>
  <si>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</si>
  <si>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</si>
  <si>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</si>
  <si>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</si>
  <si>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</si>
  <si>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</si>
  <si>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</si>
  <si>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</si>
  <si>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</si>
  <si>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</si>
  <si>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</si>
  <si>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</si>
  <si>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</si>
  <si>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</si>
  <si>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</si>
  <si>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</si>
  <si>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</si>
  <si>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</si>
  <si>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</si>
  <si>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</si>
  <si>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</si>
  <si>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</si>
  <si>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</si>
  <si>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</si>
  <si>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</si>
  <si>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</si>
  <si>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</si>
  <si>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</si>
  <si>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</si>
  <si>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</si>
  <si>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</si>
  <si>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</si>
  <si>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</si>
  <si>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</si>
  <si>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</si>
  <si>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</si>
  <si>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</si>
  <si>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</si>
  <si>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</si>
  <si>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</si>
  <si>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</si>
  <si>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</si>
  <si>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</si>
  <si>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</si>
  <si>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</si>
  <si>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</si>
  <si>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</si>
  <si>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</si>
  <si>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</si>
  <si>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</si>
  <si>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</si>
  <si>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</si>
  <si>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</si>
  <si>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</si>
  <si>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</si>
  <si>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</si>
  <si>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</si>
  <si>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</si>
  <si>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</si>
  <si>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</si>
  <si>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</si>
  <si>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</si>
  <si>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</si>
  <si>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</si>
  <si>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</si>
  <si>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</si>
  <si>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</si>
  <si>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</si>
  <si>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</si>
  <si>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</si>
  <si>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</si>
  <si>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</si>
  <si>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</si>
  <si>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</si>
  <si>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</si>
  <si>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</si>
  <si>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</si>
  <si>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</si>
  <si>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</si>
  <si>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</si>
  <si>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</si>
  <si>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</si>
  <si>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</si>
  <si>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</si>
  <si>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</si>
  <si>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</si>
  <si>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</si>
  <si>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</si>
  <si>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</si>
  <si>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</si>
  <si>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</si>
  <si>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</si>
  <si>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</si>
  <si>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</si>
  <si>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</si>
  <si>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</si>
  <si>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</si>
  <si>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</si>
  <si>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</si>
  <si>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</si>
  <si>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</si>
  <si>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</si>
  <si>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</si>
  <si>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</si>
  <si>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</si>
  <si>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</si>
  <si>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</si>
  <si>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</si>
  <si>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</si>
  <si>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</si>
  <si>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</si>
  <si>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</si>
  <si>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</si>
  <si>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</si>
  <si>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</si>
  <si>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</si>
  <si>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</si>
  <si>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</si>
  <si>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</si>
  <si>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</si>
  <si>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</si>
  <si>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</si>
  <si>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</si>
  <si>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</si>
  <si>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</si>
  <si>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</si>
  <si>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</si>
  <si>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</si>
  <si>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</si>
  <si>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</si>
  <si>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</si>
  <si>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</si>
  <si>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</si>
  <si>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</si>
  <si>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</si>
  <si>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</si>
  <si>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</si>
  <si>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</si>
  <si>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</si>
  <si>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</si>
  <si>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</si>
  <si>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</si>
  <si>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</si>
  <si>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</si>
  <si>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</si>
  <si>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</si>
  <si>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</si>
  <si>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</si>
  <si>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</si>
  <si>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</si>
  <si>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</si>
  <si>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</si>
  <si>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</si>
  <si>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</si>
  <si>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</si>
  <si>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</si>
  <si>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</si>
  <si>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</si>
  <si>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</si>
  <si>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</si>
  <si>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</si>
  <si>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</si>
  <si>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</si>
  <si>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</si>
  <si>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</si>
  <si>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</si>
  <si>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</si>
  <si>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</si>
  <si>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</si>
  <si>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</si>
  <si>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</si>
  <si>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</si>
  <si>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</si>
  <si>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</si>
  <si>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</si>
  <si>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</si>
  <si>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</si>
  <si>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</si>
  <si>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</si>
  <si>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</si>
  <si>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</si>
  <si>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</si>
  <si>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</si>
  <si>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</si>
  <si>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</si>
  <si>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</si>
  <si>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</si>
  <si>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</si>
  <si>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</si>
  <si>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</si>
  <si>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</si>
  <si>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</si>
  <si>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</si>
  <si>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</si>
  <si>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</si>
  <si>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</si>
  <si>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</si>
  <si>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</si>
  <si>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</si>
  <si>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</si>
  <si>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</si>
  <si>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</si>
  <si>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</si>
  <si>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</si>
  <si>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</si>
  <si>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</si>
  <si>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</si>
  <si>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</si>
  <si>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</si>
  <si>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</si>
  <si>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</si>
  <si>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</si>
  <si>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</si>
  <si>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</si>
  <si>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</si>
  <si>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</si>
  <si>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</si>
  <si>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</si>
  <si>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</si>
  <si>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</si>
  <si>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</si>
  <si>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</si>
  <si>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</si>
  <si>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</si>
  <si>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</si>
  <si>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</si>
  <si>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</si>
  <si>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</si>
  <si>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</si>
  <si>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</si>
  <si>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</si>
  <si>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</si>
  <si>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</si>
  <si>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</si>
  <si>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</si>
  <si>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</si>
  <si>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</si>
  <si>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</si>
  <si>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</si>
  <si>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</si>
  <si>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</si>
  <si>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</si>
  <si>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</si>
  <si>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</si>
  <si>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</si>
  <si>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</si>
  <si>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</si>
  <si>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</si>
  <si>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</si>
  <si>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</si>
  <si>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</si>
  <si>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</si>
  <si>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</si>
  <si>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</si>
  <si>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</si>
  <si>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</si>
  <si>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</si>
  <si>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</si>
  <si>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</si>
  <si>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</si>
  <si>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</si>
  <si>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</si>
  <si>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</si>
  <si>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</si>
  <si>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</si>
  <si>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</si>
  <si>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</si>
  <si>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</si>
  <si>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</si>
  <si>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</si>
  <si>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</si>
  <si>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</si>
  <si>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</si>
  <si>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</si>
  <si>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</si>
  <si>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</si>
  <si>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</si>
  <si>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</si>
  <si>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</si>
  <si>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</si>
  <si>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</si>
  <si>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</si>
  <si>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</si>
  <si>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</si>
  <si>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</si>
  <si>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</si>
  <si>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</si>
  <si>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</si>
  <si>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</si>
  <si>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</si>
  <si>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</si>
  <si>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</si>
  <si>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</si>
  <si>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</si>
  <si>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</si>
  <si>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</si>
  <si>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</si>
  <si>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</si>
  <si>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</si>
  <si>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</si>
  <si>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</si>
  <si>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</si>
  <si>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</si>
  <si>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</si>
  <si>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</si>
  <si>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</si>
  <si>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</si>
  <si>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</si>
  <si>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</si>
  <si>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</si>
  <si>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</si>
  <si>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</si>
  <si>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</si>
  <si>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</si>
  <si>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</si>
  <si>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</si>
  <si>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</si>
  <si>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</si>
  <si>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</si>
  <si>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</si>
  <si>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</si>
  <si>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</si>
  <si>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</si>
  <si>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</si>
  <si>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</si>
  <si>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</si>
  <si>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</si>
  <si>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</si>
  <si>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</si>
  <si>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</si>
  <si>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</si>
  <si>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</si>
  <si>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</si>
  <si>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</si>
  <si>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</si>
  <si>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</si>
  <si>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</si>
  <si>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</si>
  <si>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</si>
  <si>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</si>
  <si>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</si>
  <si>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</si>
  <si>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</si>
  <si>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</si>
  <si>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</si>
  <si>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</si>
  <si>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</si>
  <si>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</si>
  <si>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</si>
  <si>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</si>
  <si>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</si>
  <si>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</si>
  <si>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</si>
  <si>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</si>
  <si>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</si>
  <si>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</si>
  <si>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</si>
  <si>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</si>
  <si>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</si>
  <si>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</si>
  <si>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</si>
  <si>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</si>
  <si>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</si>
  <si>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</si>
  <si>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</si>
  <si>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</si>
  <si>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</si>
  <si>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</si>
  <si>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</si>
  <si>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</si>
  <si>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</si>
  <si>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</si>
  <si>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</si>
  <si>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</si>
  <si>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</si>
  <si>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</si>
  <si>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</si>
  <si>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</si>
  <si>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</si>
  <si>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</si>
  <si>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</si>
  <si>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</si>
  <si>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</si>
  <si>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</si>
  <si>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</si>
  <si>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</si>
  <si>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</si>
  <si>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</si>
  <si>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</si>
  <si>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</si>
  <si>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</si>
  <si>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</si>
  <si>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</si>
  <si>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</si>
  <si>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</si>
  <si>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</si>
  <si>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</si>
  <si>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</si>
  <si>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</si>
  <si>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</si>
  <si>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</si>
  <si>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</si>
  <si>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</si>
  <si>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</si>
  <si>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</si>
  <si>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</si>
  <si>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</si>
  <si>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</si>
  <si>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</si>
  <si>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</si>
  <si>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</si>
  <si>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</si>
  <si>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</si>
  <si>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</si>
  <si>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</si>
  <si>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</si>
  <si>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</si>
  <si>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</si>
  <si>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</si>
  <si>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</si>
  <si>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</si>
  <si>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</si>
  <si>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</si>
  <si>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</si>
  <si>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</si>
  <si>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</si>
  <si>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</si>
  <si>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</si>
  <si>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</si>
  <si>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</si>
  <si>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</si>
  <si>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</si>
  <si>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</si>
  <si>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</si>
  <si>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</si>
  <si>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</si>
  <si>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</si>
  <si>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</si>
  <si>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</si>
  <si>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</si>
  <si>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</si>
  <si>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</si>
  <si>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</si>
  <si>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</si>
  <si>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</si>
  <si>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</si>
  <si>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</si>
  <si>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</si>
  <si>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</si>
  <si>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</si>
  <si>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</si>
  <si>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</si>
  <si>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</si>
  <si>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</si>
  <si>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</si>
  <si>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</si>
  <si>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</si>
  <si>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</si>
  <si>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</si>
  <si>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</si>
  <si>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</si>
  <si>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</si>
  <si>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</si>
  <si>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</si>
  <si>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</si>
  <si>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</si>
  <si>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</si>
  <si>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</si>
  <si>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</si>
  <si>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</si>
  <si>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</si>
  <si>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</si>
  <si>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</si>
  <si>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</si>
  <si>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</si>
  <si>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</si>
  <si>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</si>
  <si>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</si>
  <si>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</si>
  <si>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</si>
  <si>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</si>
  <si>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</si>
  <si>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</si>
  <si>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</si>
  <si>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</si>
  <si>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</si>
  <si>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</si>
  <si>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</si>
  <si>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</si>
  <si>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</si>
  <si>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</si>
  <si>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</si>
  <si>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</si>
  <si>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</si>
  <si>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</si>
  <si>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</si>
  <si>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</si>
  <si>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</si>
  <si>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</si>
  <si>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</si>
  <si>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</si>
  <si>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</si>
  <si>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</si>
  <si>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</si>
  <si>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</si>
  <si>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</si>
  <si>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</si>
  <si>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</si>
  <si>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</si>
  <si>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</si>
  <si>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</si>
  <si>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</si>
  <si>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</si>
  <si>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</si>
  <si>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</si>
  <si>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</si>
  <si>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</si>
  <si>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</si>
  <si>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</si>
  <si>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</si>
  <si>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</si>
  <si>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</si>
  <si>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</si>
  <si>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</si>
  <si>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</si>
  <si>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</si>
  <si>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</si>
  <si>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</si>
  <si>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</si>
  <si>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</si>
  <si>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</si>
  <si>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</si>
  <si>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</si>
  <si>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</si>
  <si>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</si>
  <si>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</si>
  <si>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</si>
  <si>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</si>
  <si>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</si>
  <si>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</si>
  <si>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</si>
  <si>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</si>
  <si>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</si>
  <si>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</si>
  <si>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</si>
  <si>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</si>
  <si>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</si>
  <si>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</si>
  <si>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</si>
  <si>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</si>
  <si>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</si>
  <si>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</si>
  <si>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</si>
  <si>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</si>
  <si>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</si>
  <si>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</si>
  <si>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</si>
  <si>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</si>
  <si>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</si>
  <si>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</si>
  <si>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</si>
  <si>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</si>
  <si>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</si>
  <si>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</si>
  <si>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</si>
  <si>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</si>
  <si>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</si>
  <si>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</si>
  <si>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</si>
  <si>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</si>
  <si>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</si>
  <si>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</si>
  <si>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</si>
  <si>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</si>
  <si>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</si>
  <si>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</si>
  <si>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</si>
  <si>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</si>
  <si>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</si>
  <si>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</si>
  <si>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</si>
  <si>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</si>
  <si>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</si>
  <si>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</si>
  <si>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</si>
  <si>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</si>
  <si>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</si>
  <si>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</si>
  <si>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</si>
  <si>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</si>
  <si>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</si>
  <si>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</si>
  <si>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</si>
  <si>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</si>
  <si>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</si>
  <si>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</si>
  <si>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</si>
  <si>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</si>
  <si>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</si>
  <si>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</si>
  <si>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</si>
  <si>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</si>
  <si>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</si>
  <si>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</si>
  <si>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</si>
  <si>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</si>
  <si>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</si>
  <si>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</si>
  <si>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</si>
  <si>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</si>
  <si>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</si>
  <si>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</si>
  <si>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</si>
  <si>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</si>
  <si>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</si>
  <si>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</si>
  <si>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</si>
  <si>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</si>
  <si>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</si>
  <si>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</si>
  <si>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</si>
  <si>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</si>
  <si>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</si>
  <si>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</si>
  <si>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</si>
  <si>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</si>
  <si>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</si>
  <si>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</si>
  <si>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</si>
  <si>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</si>
  <si>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</si>
  <si>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</si>
  <si>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</si>
  <si>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</si>
  <si>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</si>
  <si>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</si>
  <si>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</si>
  <si>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</si>
  <si>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</si>
  <si>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</si>
  <si>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</si>
  <si>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</si>
  <si>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</si>
  <si>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</si>
  <si>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</si>
  <si>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</si>
  <si>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</si>
  <si>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</si>
  <si>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</si>
  <si>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</si>
  <si>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</si>
  <si>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</si>
  <si>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</si>
  <si>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</si>
  <si>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</si>
  <si>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</si>
  <si>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</si>
  <si>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</si>
  <si>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</si>
  <si>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</si>
  <si>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</si>
  <si>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</si>
  <si>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</si>
  <si>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</si>
  <si>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</si>
  <si>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</si>
  <si>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</si>
  <si>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</si>
  <si>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</si>
  <si>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</si>
  <si>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</si>
  <si>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</si>
  <si>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</si>
  <si>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</si>
  <si>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</si>
  <si>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</si>
  <si>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</si>
  <si>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</si>
  <si>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</si>
  <si>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</si>
  <si>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</si>
  <si>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</si>
  <si>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</si>
  <si>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</si>
  <si>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</si>
  <si>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</si>
  <si>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</si>
  <si>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</si>
  <si>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</si>
  <si>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</si>
  <si>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</si>
  <si>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</si>
  <si>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</si>
  <si>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</si>
  <si>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</si>
  <si>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</si>
  <si>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</si>
  <si>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</si>
  <si>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</si>
  <si>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</si>
  <si>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</si>
  <si>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</si>
  <si>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</si>
  <si>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</si>
  <si>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</si>
  <si>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</si>
  <si>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</si>
  <si>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</si>
  <si>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</si>
  <si>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</si>
  <si>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</si>
  <si>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</si>
  <si>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</si>
  <si>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</si>
  <si>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</si>
  <si>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</si>
  <si>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</si>
  <si>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</si>
  <si>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</si>
  <si>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</si>
  <si>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</si>
  <si>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</si>
  <si>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</si>
  <si>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</si>
  <si>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</si>
  <si>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</si>
  <si>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</si>
  <si>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</si>
  <si>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</si>
  <si>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</si>
  <si>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</si>
  <si>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</si>
  <si>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</si>
  <si>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</si>
  <si>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</si>
  <si>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</si>
  <si>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</si>
  <si>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</si>
  <si>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</si>
  <si>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</si>
  <si>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</si>
  <si>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</si>
  <si>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</si>
  <si>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</si>
  <si>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</si>
  <si>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</si>
  <si>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</si>
  <si>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</si>
  <si>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</si>
  <si>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</si>
  <si>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</si>
  <si>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</si>
  <si>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</si>
  <si>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</si>
  <si>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</si>
  <si>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</si>
  <si>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</si>
  <si>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</si>
  <si>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</si>
  <si>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</si>
  <si>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</si>
  <si>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</si>
  <si>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</si>
  <si>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</si>
  <si>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</si>
  <si>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</si>
  <si>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</si>
  <si>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</si>
  <si>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</si>
  <si>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</si>
  <si>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</si>
  <si>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</si>
  <si>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</si>
  <si>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</si>
  <si>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</si>
  <si>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</si>
  <si>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</si>
  <si>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</si>
  <si>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</si>
  <si>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</si>
  <si>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</si>
  <si>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</si>
  <si>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</si>
  <si>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</si>
  <si>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</si>
  <si>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</si>
  <si>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</si>
  <si>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</si>
  <si>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</si>
  <si>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</si>
  <si>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</si>
  <si>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</si>
  <si>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</si>
  <si>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</si>
  <si>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</si>
  <si>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</si>
  <si>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</si>
  <si>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</si>
  <si>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</si>
  <si>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</si>
  <si>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</si>
  <si>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</si>
  <si>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</si>
  <si>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</si>
  <si>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</si>
  <si>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</si>
  <si>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</si>
  <si>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</si>
  <si>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</si>
  <si>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</si>
  <si>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</si>
  <si>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</si>
  <si>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</si>
  <si>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</si>
  <si>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</si>
  <si>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</si>
  <si>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</si>
  <si>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</si>
  <si>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</si>
  <si>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</si>
  <si>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</si>
  <si>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</si>
  <si>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</si>
  <si>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</si>
  <si>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</si>
  <si>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</si>
  <si>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</si>
  <si>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</si>
  <si>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</si>
  <si>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</si>
  <si>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</si>
  <si>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</si>
  <si>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</si>
  <si>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</si>
  <si>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</si>
  <si>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</si>
  <si>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</si>
  <si>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</si>
  <si>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</si>
  <si>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</si>
  <si>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</si>
  <si>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</si>
  <si>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</si>
  <si>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</si>
  <si>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</si>
  <si>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</si>
  <si>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</si>
  <si>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</si>
  <si>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</si>
  <si>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</si>
  <si>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</si>
  <si>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</si>
  <si>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</si>
  <si>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</si>
  <si>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</si>
  <si>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</si>
  <si>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</si>
  <si>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</si>
  <si>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</si>
  <si>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</si>
  <si>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</si>
  <si>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</si>
  <si>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</si>
  <si>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</si>
  <si>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</si>
  <si>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</si>
  <si>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</si>
  <si>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</si>
  <si>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</si>
  <si>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</si>
  <si>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</si>
  <si>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</si>
  <si>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</si>
  <si>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</si>
  <si>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</si>
  <si>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</si>
  <si>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</si>
  <si>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</si>
  <si>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</si>
  <si>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</si>
  <si>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</si>
  <si>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</si>
  <si>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</si>
  <si>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</si>
  <si>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</si>
  <si>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</si>
  <si>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</si>
  <si>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</si>
  <si>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</si>
  <si>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</si>
  <si>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</si>
  <si>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</si>
  <si>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</si>
  <si>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</si>
  <si>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</si>
  <si>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</si>
  <si>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</si>
  <si>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</si>
  <si>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</si>
  <si>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</si>
  <si>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</si>
  <si>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</si>
  <si>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</si>
  <si>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</si>
  <si>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</si>
  <si>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</si>
  <si>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</si>
  <si>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</si>
  <si>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</si>
  <si>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</si>
  <si>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</si>
  <si>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</si>
  <si>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</si>
  <si>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</si>
  <si>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</si>
  <si>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</si>
  <si>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</si>
  <si>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</si>
  <si>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</si>
  <si>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</si>
  <si>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</si>
  <si>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</si>
  <si>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</si>
  <si>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</si>
  <si>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</si>
  <si>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</si>
  <si>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</si>
  <si>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</si>
  <si>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</si>
  <si>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</si>
  <si>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</si>
  <si>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</si>
  <si>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</si>
  <si>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</si>
  <si>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</si>
  <si>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</si>
  <si>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</si>
  <si>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</si>
  <si>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</si>
  <si>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</si>
  <si>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</si>
  <si>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</si>
  <si>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</si>
  <si>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</si>
  <si>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</si>
  <si>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</si>
  <si>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</si>
  <si>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</si>
  <si>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</si>
  <si>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</si>
  <si>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</si>
  <si>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</si>
  <si>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</si>
  <si>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</si>
  <si>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</si>
  <si>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</si>
  <si>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</si>
  <si>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</si>
  <si>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</si>
  <si>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</si>
  <si>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</si>
  <si>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</si>
  <si>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</si>
  <si>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</si>
  <si>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</si>
  <si>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</si>
  <si>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</si>
  <si>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</si>
  <si>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</si>
  <si>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</si>
  <si>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</si>
  <si>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</si>
  <si>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</si>
  <si>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</si>
  <si>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</si>
  <si>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</si>
  <si>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</si>
  <si>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</si>
  <si>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</si>
  <si>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</si>
  <si>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</si>
  <si>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</si>
  <si>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</si>
  <si>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</si>
  <si>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</si>
  <si>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</si>
  <si>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</si>
  <si>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</si>
  <si>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</si>
  <si>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</si>
  <si>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</si>
  <si>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</si>
  <si>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</si>
  <si>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</si>
  <si>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</si>
  <si>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</si>
  <si>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</si>
  <si>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</si>
  <si>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</si>
  <si>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</si>
  <si>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</si>
  <si>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</si>
  <si>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</si>
  <si>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</si>
  <si>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</si>
  <si>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</si>
  <si>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</si>
  <si>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</si>
  <si>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</si>
  <si>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</si>
  <si>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</si>
  <si>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</si>
  <si>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</si>
  <si>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</si>
  <si>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</si>
  <si>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</si>
  <si>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</si>
  <si>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</si>
  <si>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</si>
  <si>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</si>
  <si>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</si>
  <si>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</si>
  <si>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</si>
  <si>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</si>
  <si>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</si>
  <si>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</si>
  <si>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</si>
  <si>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</si>
  <si>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</si>
  <si>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</si>
  <si>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</si>
  <si>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</si>
  <si>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</si>
  <si>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</si>
  <si>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</si>
  <si>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</si>
  <si>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</si>
  <si>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</si>
  <si>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</si>
  <si>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</si>
  <si>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</si>
  <si>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</si>
  <si>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</si>
  <si>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</si>
  <si>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</si>
  <si>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</si>
  <si>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</si>
  <si>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</si>
  <si>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</si>
  <si>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</si>
  <si>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</si>
  <si>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</si>
  <si>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</si>
  <si>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</si>
  <si>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</si>
  <si>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</si>
  <si>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</si>
  <si>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</si>
  <si>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</si>
  <si>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</si>
  <si>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</si>
  <si>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</si>
  <si>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</si>
  <si>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</si>
  <si>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</si>
  <si>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</si>
  <si>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</si>
  <si>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</si>
  <si>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</si>
  <si>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</si>
  <si>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</si>
  <si>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</si>
  <si>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</si>
  <si>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</si>
  <si>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</si>
  <si>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</si>
  <si>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</si>
  <si>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</si>
  <si>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</si>
  <si>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</si>
  <si>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</si>
  <si>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</si>
  <si>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</si>
  <si>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</si>
  <si>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</si>
  <si>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</si>
  <si>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</si>
  <si>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</si>
  <si>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</si>
  <si>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</si>
  <si>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</si>
  <si>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</si>
  <si>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</si>
  <si>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</si>
  <si>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</si>
  <si>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</si>
  <si>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</si>
  <si>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</si>
  <si>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</si>
  <si>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</si>
  <si>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</si>
  <si>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</si>
  <si>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</si>
  <si>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</si>
  <si>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</si>
  <si>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</si>
  <si>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</si>
  <si>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</si>
  <si>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</si>
  <si>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</si>
  <si>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</si>
  <si>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</si>
  <si>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</si>
  <si>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</si>
  <si>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</si>
  <si>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</si>
  <si>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</si>
  <si>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</si>
  <si>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</si>
  <si>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</si>
  <si>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</si>
  <si>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</si>
  <si>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</si>
  <si>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</si>
  <si>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</si>
  <si>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</si>
  <si>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</si>
  <si>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</si>
  <si>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</si>
  <si>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</si>
  <si>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</si>
  <si>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</si>
  <si>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</si>
  <si>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</si>
  <si>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</si>
  <si>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</si>
  <si>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</si>
  <si>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</si>
  <si>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</si>
  <si>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</si>
  <si>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</si>
  <si>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</si>
  <si>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</si>
  <si>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</si>
  <si>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</si>
  <si>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</si>
  <si>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</si>
  <si>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</si>
  <si>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</si>
  <si>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</si>
  <si>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</si>
  <si>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</si>
  <si>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</si>
  <si>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</si>
  <si>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</si>
  <si>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</si>
  <si>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</si>
  <si>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</si>
  <si>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</si>
  <si>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</si>
  <si>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</si>
  <si>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</si>
  <si>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</si>
  <si>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</si>
  <si>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</si>
  <si>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</si>
  <si>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</si>
  <si>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</si>
  <si>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</si>
  <si>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</si>
  <si>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</si>
  <si>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</si>
  <si>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</si>
  <si>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</si>
  <si>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</si>
  <si>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</si>
  <si>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</si>
  <si>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</si>
  <si>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</si>
  <si>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</si>
  <si>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</si>
  <si>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</si>
  <si>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</si>
  <si>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</si>
  <si>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</si>
  <si>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</si>
  <si>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</si>
  <si>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</si>
  <si>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</si>
  <si>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</si>
  <si>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</si>
  <si>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</si>
  <si>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</si>
  <si>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</si>
  <si>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</si>
  <si>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</si>
  <si>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</si>
  <si>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</si>
  <si>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</si>
  <si>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</si>
  <si>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</si>
  <si>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</si>
  <si>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</si>
  <si>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</si>
  <si>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</si>
  <si>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</si>
  <si>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</si>
  <si>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</si>
  <si>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</si>
  <si>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</si>
  <si>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</si>
  <si>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</si>
  <si>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</si>
  <si>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</si>
  <si>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</si>
  <si>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</si>
  <si>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</si>
  <si>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</si>
  <si>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</si>
  <si>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</si>
  <si>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</si>
  <si>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</si>
  <si>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</si>
  <si>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</si>
  <si>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</si>
  <si>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</si>
  <si>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</si>
  <si>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</si>
  <si>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</si>
  <si>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</si>
  <si>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</si>
  <si>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</si>
  <si>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</si>
  <si>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</si>
  <si>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</si>
  <si>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</si>
  <si>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</si>
  <si>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</si>
  <si>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</si>
  <si>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</si>
  <si>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</si>
  <si>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</si>
  <si>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</si>
  <si>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</si>
  <si>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</si>
  <si>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</si>
  <si>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</si>
  <si>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</si>
  <si>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</si>
  <si>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</si>
  <si>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</si>
  <si>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</si>
  <si>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</si>
  <si>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</si>
  <si>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</si>
  <si>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</si>
  <si>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</si>
  <si>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</si>
  <si>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</si>
  <si>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</si>
  <si>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</si>
  <si>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</si>
  <si>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</si>
  <si>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</si>
  <si>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</si>
  <si>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</si>
  <si>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</si>
  <si>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</si>
  <si>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</si>
  <si>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</si>
  <si>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</si>
  <si>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</si>
  <si>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</si>
  <si>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</si>
  <si>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</si>
  <si>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</si>
  <si>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</si>
  <si>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</si>
  <si>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</si>
  <si>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</si>
  <si>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</si>
  <si>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</si>
  <si>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</si>
  <si>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</si>
  <si>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</si>
  <si>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</si>
  <si>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</si>
  <si>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</si>
  <si>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</si>
  <si>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</si>
  <si>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</si>
  <si>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</si>
  <si>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</si>
  <si>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</si>
  <si>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</si>
  <si>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</si>
  <si>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</si>
  <si>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</si>
  <si>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</si>
  <si>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</si>
  <si>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</si>
  <si>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</si>
  <si>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</si>
  <si>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</si>
  <si>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</si>
  <si>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</si>
  <si>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</si>
  <si>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</si>
  <si>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</si>
  <si>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</si>
  <si>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</si>
  <si>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</si>
  <si>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</si>
  <si>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</si>
  <si>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</si>
  <si>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</si>
  <si>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</si>
  <si>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</si>
  <si>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</si>
  <si>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</si>
  <si>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</si>
  <si>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</si>
  <si>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</si>
  <si>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</si>
  <si>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</si>
  <si>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</si>
  <si>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</si>
  <si>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</si>
  <si>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</si>
  <si>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</si>
  <si>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</si>
  <si>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</si>
  <si>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</si>
  <si>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</si>
  <si>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</si>
  <si>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</si>
  <si>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</si>
  <si>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</si>
  <si>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</si>
  <si>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</si>
  <si>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</si>
  <si>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</si>
  <si>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</si>
  <si>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</si>
  <si>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</si>
  <si>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</si>
  <si>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</si>
  <si>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</si>
  <si>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</si>
  <si>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</si>
  <si>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</si>
  <si>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</si>
  <si>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</si>
  <si>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</si>
  <si>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</si>
  <si>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</si>
  <si>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</si>
  <si>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</si>
  <si>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</si>
  <si>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</si>
  <si>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</si>
  <si>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</si>
  <si>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</si>
  <si>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</si>
  <si>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</si>
  <si>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</si>
  <si>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</si>
  <si>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</si>
  <si>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</si>
  <si>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</si>
  <si>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</si>
  <si>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</si>
  <si>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</si>
  <si>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</si>
  <si>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</si>
  <si>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</si>
  <si>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</si>
  <si>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</si>
  <si>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</si>
  <si>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</si>
  <si>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</si>
  <si>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</si>
  <si>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</si>
  <si>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</si>
  <si>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</si>
  <si>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</si>
  <si>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</si>
  <si>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</si>
  <si>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</si>
  <si>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</si>
  <si>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</si>
  <si>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</si>
  <si>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</si>
  <si>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</si>
  <si>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</si>
  <si>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</si>
  <si>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</si>
  <si>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</si>
  <si>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</si>
  <si>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</si>
  <si>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</si>
  <si>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</si>
  <si>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</si>
  <si>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</si>
  <si>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</si>
  <si>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</si>
  <si>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</si>
  <si>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</si>
  <si>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</si>
  <si>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</si>
  <si>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</si>
  <si>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</si>
  <si>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</si>
  <si>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</si>
  <si>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</si>
  <si>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</si>
  <si>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</si>
  <si>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</si>
  <si>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</si>
  <si>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</si>
  <si>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</si>
  <si>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</si>
  <si>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</si>
  <si>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</si>
  <si>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</si>
  <si>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</si>
  <si>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</si>
  <si>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</si>
  <si>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</si>
  <si>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</si>
  <si>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</si>
  <si>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</si>
  <si>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</si>
  <si>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</si>
  <si>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</si>
  <si>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</si>
  <si>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</si>
  <si>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</si>
  <si>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</si>
  <si>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</si>
  <si>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</si>
  <si>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</si>
  <si>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</si>
  <si>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</si>
  <si>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</si>
  <si>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</si>
  <si>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</si>
  <si>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</si>
  <si>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</si>
  <si>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</si>
  <si>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</si>
  <si>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</si>
  <si>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</si>
  <si>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</si>
  <si>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</si>
  <si>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</si>
  <si>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</si>
  <si>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</si>
  <si>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</si>
  <si>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</si>
  <si>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</si>
  <si>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</si>
  <si>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</si>
  <si>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</si>
  <si>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</si>
  <si>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</si>
  <si>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</si>
  <si>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</si>
  <si>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</si>
  <si>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</si>
  <si>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</si>
  <si>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</si>
  <si>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</si>
  <si>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</si>
  <si>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</si>
  <si>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</si>
  <si>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</si>
  <si>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</si>
  <si>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</si>
  <si>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</si>
  <si>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</si>
  <si>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</si>
  <si>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</si>
  <si>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</si>
  <si>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</si>
  <si>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</si>
  <si>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</si>
  <si>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</si>
  <si>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</si>
  <si>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</si>
  <si>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</si>
  <si>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</si>
  <si>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</si>
  <si>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</si>
  <si>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</si>
  <si>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</si>
  <si>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</si>
  <si>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</si>
  <si>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</si>
  <si>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</si>
  <si>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</si>
  <si>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</si>
  <si>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</si>
  <si>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</si>
  <si>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</si>
  <si>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</si>
  <si>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</si>
  <si>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</si>
  <si>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</si>
  <si>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</si>
  <si>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</si>
  <si>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</si>
  <si>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</si>
  <si>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</si>
  <si>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</si>
  <si>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</si>
  <si>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</si>
  <si>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</si>
  <si>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</si>
  <si>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</si>
  <si>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</si>
  <si>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</si>
  <si>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</si>
  <si>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</si>
  <si>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</si>
  <si>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</si>
  <si>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</si>
  <si>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</si>
  <si>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</si>
  <si>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</si>
  <si>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</si>
  <si>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</si>
  <si>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</si>
  <si>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</si>
  <si>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</si>
  <si>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</si>
  <si>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</si>
  <si>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</si>
  <si>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</si>
  <si>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</si>
  <si>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</si>
  <si>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</si>
  <si>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</si>
  <si>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</si>
  <si>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</si>
  <si>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</si>
  <si>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</si>
  <si>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</si>
  <si>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</si>
  <si>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</si>
  <si>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</si>
  <si>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</si>
  <si>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</si>
  <si>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</si>
  <si>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</si>
  <si>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</si>
  <si>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</si>
  <si>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</si>
  <si>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</si>
  <si>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</si>
  <si>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</si>
  <si>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</si>
  <si>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</si>
  <si>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</si>
  <si>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</si>
  <si>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</si>
  <si>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</si>
  <si>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</si>
  <si>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</si>
  <si>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</si>
  <si>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</si>
  <si>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</si>
  <si>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</si>
  <si>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</si>
  <si>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</si>
  <si>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</si>
  <si>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</si>
  <si>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</si>
  <si>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</si>
  <si>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</si>
  <si>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</si>
  <si>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</si>
  <si>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</si>
  <si>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</si>
  <si>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</si>
  <si>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</si>
  <si>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</si>
  <si>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</si>
  <si>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</si>
  <si>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</si>
  <si>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</si>
  <si>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</si>
  <si>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</si>
  <si>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</si>
  <si>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</si>
  <si>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</si>
  <si>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</si>
  <si>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</si>
  <si>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</si>
  <si>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</si>
  <si>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</si>
  <si>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</si>
  <si>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</si>
  <si>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</si>
  <si>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</si>
  <si>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</si>
  <si>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</si>
  <si>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</si>
  <si>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</si>
  <si>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</si>
  <si>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</si>
  <si>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</si>
  <si>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</si>
  <si>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</si>
  <si>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</si>
  <si>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</si>
  <si>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</si>
  <si>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</si>
  <si>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</si>
  <si>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</si>
  <si>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</si>
  <si>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</si>
  <si>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</si>
  <si>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</si>
  <si>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</si>
  <si>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</si>
  <si>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</si>
  <si>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</si>
  <si>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</si>
  <si>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</si>
  <si>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</si>
  <si>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</si>
  <si>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</si>
  <si>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</si>
  <si>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</si>
  <si>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</si>
  <si>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</si>
  <si>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</si>
  <si>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</si>
  <si>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</si>
  <si>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</si>
  <si>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</si>
  <si>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</si>
  <si>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</si>
  <si>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</si>
  <si>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</si>
  <si>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</si>
  <si>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</si>
  <si>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</si>
  <si>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</si>
  <si>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</si>
  <si>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</si>
  <si>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</si>
  <si>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</si>
  <si>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</si>
  <si>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</si>
  <si>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</si>
  <si>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</si>
  <si>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</si>
  <si>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</si>
  <si>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</si>
  <si>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</si>
  <si>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</si>
  <si>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</si>
  <si>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</si>
  <si>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</si>
  <si>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</si>
  <si>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</si>
  <si>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</si>
  <si>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</si>
  <si>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</si>
  <si>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</si>
  <si>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</si>
  <si>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</si>
  <si>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</si>
  <si>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</si>
  <si>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</si>
  <si>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</si>
  <si>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</si>
  <si>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</si>
  <si>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</si>
  <si>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</si>
  <si>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</si>
  <si>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</si>
  <si>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</si>
  <si>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</si>
  <si>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</si>
  <si>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</si>
  <si>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</si>
  <si>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</si>
  <si>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</si>
  <si>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</si>
  <si>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</si>
  <si>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</si>
  <si>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</si>
  <si>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</si>
  <si>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</si>
  <si>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</si>
  <si>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</si>
  <si>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</si>
  <si>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</si>
  <si>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</si>
  <si>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</si>
  <si>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</si>
  <si>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</si>
  <si>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</si>
  <si>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</si>
  <si>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</si>
  <si>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</si>
  <si>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</si>
  <si>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</si>
  <si>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</si>
  <si>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</si>
  <si>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</si>
  <si>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</si>
  <si>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</si>
  <si>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</si>
  <si>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</si>
  <si>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</si>
  <si>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</si>
  <si>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</si>
  <si>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</si>
  <si>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</si>
  <si>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</si>
  <si>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</si>
  <si>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</si>
  <si>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</si>
  <si>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</si>
  <si>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</si>
  <si>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</si>
  <si>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</si>
  <si>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</si>
  <si>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</si>
  <si>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</si>
  <si>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</si>
  <si>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</si>
  <si>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</si>
  <si>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</si>
  <si>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</si>
  <si>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</si>
  <si>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</si>
  <si>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</si>
  <si>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</si>
  <si>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</si>
  <si>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</si>
  <si>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</si>
  <si>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</si>
  <si>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</si>
  <si>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</si>
  <si>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</si>
  <si>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</si>
  <si>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</si>
  <si>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</si>
  <si>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</si>
  <si>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</si>
  <si>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</si>
  <si>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</si>
  <si>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</si>
  <si>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</si>
  <si>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</si>
  <si>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</si>
  <si>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</si>
  <si>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</si>
  <si>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</si>
  <si>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</si>
  <si>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</si>
  <si>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</si>
  <si>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</si>
  <si>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</si>
  <si>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</si>
  <si>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</si>
  <si>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</si>
  <si>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</si>
  <si>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</si>
  <si>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</si>
  <si>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</si>
  <si>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</si>
  <si>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</si>
  <si>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</si>
  <si>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</si>
  <si>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</si>
  <si>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</si>
  <si>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</si>
  <si>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</si>
  <si>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</si>
  <si>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</si>
  <si>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</si>
  <si>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</si>
  <si>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</si>
  <si>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</si>
  <si>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</si>
  <si>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</si>
  <si>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</si>
  <si>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</si>
  <si>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</si>
  <si>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</si>
  <si>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</si>
  <si>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</si>
  <si>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</si>
  <si>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</si>
  <si>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</si>
  <si>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</si>
  <si>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</si>
  <si>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</si>
  <si>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</si>
  <si>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</si>
  <si>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</si>
  <si>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</si>
  <si>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</si>
  <si>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</si>
  <si>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</si>
  <si>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</si>
  <si>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</si>
  <si>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</si>
  <si>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</si>
  <si>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</si>
  <si>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</si>
  <si>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</si>
  <si>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</si>
  <si>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</si>
  <si>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</si>
  <si>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</si>
  <si>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</si>
  <si>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</si>
  <si>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</si>
  <si>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</si>
  <si>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</si>
  <si>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</si>
  <si>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</si>
  <si>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</si>
  <si>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</si>
  <si>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</si>
  <si>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</si>
  <si>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</si>
  <si>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</si>
  <si>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</si>
  <si>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</si>
  <si>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</si>
  <si>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</si>
  <si>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</si>
  <si>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</si>
  <si>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</si>
  <si>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</si>
  <si>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</si>
  <si>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</si>
  <si>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</si>
  <si>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</si>
  <si>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</si>
  <si>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</si>
  <si>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</si>
  <si>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</si>
  <si>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</si>
  <si>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</si>
  <si>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</si>
  <si>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</si>
  <si>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</si>
  <si>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</si>
  <si>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</si>
  <si>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</si>
  <si>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</si>
  <si>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</si>
  <si>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</si>
  <si>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</si>
  <si>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</si>
  <si>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</si>
  <si>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</si>
  <si>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</si>
  <si>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</si>
  <si>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</si>
  <si>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</si>
  <si>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</si>
  <si>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</si>
  <si>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</si>
  <si>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</si>
  <si>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</si>
  <si>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</si>
  <si>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</si>
  <si>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</si>
  <si>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</si>
  <si>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</si>
  <si>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</si>
  <si>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</si>
  <si>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</si>
  <si>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</si>
  <si>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</si>
  <si>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</si>
  <si>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</si>
  <si>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</si>
  <si>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</si>
  <si>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</si>
  <si>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</si>
  <si>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</si>
  <si>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</si>
  <si>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</si>
  <si>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</si>
  <si>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</si>
  <si>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</si>
  <si>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</si>
  <si>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</si>
  <si>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</si>
  <si>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</si>
  <si>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</si>
  <si>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</si>
  <si>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</si>
  <si>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</si>
  <si>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</si>
  <si>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</si>
  <si>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</si>
  <si>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</si>
  <si>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</si>
  <si>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</si>
  <si>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</si>
  <si>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</si>
  <si>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</si>
  <si>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</si>
  <si>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</si>
  <si>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</si>
  <si>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</si>
  <si>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</si>
  <si>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</si>
  <si>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</si>
  <si>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</si>
  <si>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</si>
  <si>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</si>
  <si>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</si>
  <si>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</si>
  <si>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</si>
  <si>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</si>
  <si>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</si>
  <si>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</si>
  <si>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</si>
  <si>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</si>
  <si>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</si>
  <si>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</si>
  <si>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</si>
  <si>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</si>
  <si>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</si>
  <si>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</si>
  <si>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</si>
  <si>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</si>
  <si>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</si>
  <si>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</si>
  <si>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</si>
  <si>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</si>
  <si>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</si>
  <si>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</si>
  <si>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</si>
  <si>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</si>
  <si>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</si>
  <si>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</si>
  <si>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</si>
  <si>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</si>
  <si>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</si>
  <si>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</si>
  <si>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</si>
  <si>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</si>
  <si>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</si>
  <si>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</si>
  <si>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</si>
  <si>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</si>
  <si>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</si>
  <si>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</si>
  <si>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</si>
  <si>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</si>
  <si>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</si>
  <si>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</si>
  <si>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</si>
  <si>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</si>
  <si>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</si>
  <si>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</si>
  <si>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</si>
  <si>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</si>
  <si>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</si>
  <si>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</si>
  <si>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</si>
  <si>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</si>
  <si>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</si>
  <si>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</si>
  <si>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</si>
  <si>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</si>
  <si>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</si>
  <si>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</si>
  <si>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</si>
  <si>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</si>
  <si>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</si>
  <si>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</si>
  <si>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</si>
  <si>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</si>
  <si>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</si>
  <si>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</si>
  <si>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</si>
  <si>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</si>
  <si>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</si>
  <si>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</si>
  <si>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</si>
  <si>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</si>
  <si>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</si>
  <si>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</si>
  <si>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</si>
  <si>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</si>
  <si>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</si>
  <si>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</si>
  <si>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</si>
  <si>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</si>
  <si>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</si>
  <si>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</si>
  <si>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</si>
  <si>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</si>
  <si>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</si>
  <si>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</si>
  <si>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</si>
  <si>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</si>
  <si>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</si>
  <si>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</si>
  <si>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</si>
  <si>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</si>
  <si>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</si>
  <si>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</si>
  <si>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</si>
  <si>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</si>
  <si>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</si>
  <si>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</si>
  <si>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</si>
  <si>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</si>
  <si>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</si>
  <si>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</si>
  <si>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</si>
  <si>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</si>
  <si>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</si>
  <si>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</si>
  <si>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</si>
  <si>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</si>
  <si>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</si>
  <si>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</si>
  <si>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</si>
  <si>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</si>
  <si>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</si>
  <si>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</si>
  <si>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</si>
  <si>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</si>
  <si>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</si>
  <si>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</si>
  <si>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</si>
  <si>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</si>
  <si>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</si>
  <si>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</si>
  <si>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</si>
  <si>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</si>
  <si>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</si>
  <si>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</si>
  <si>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</si>
  <si>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</si>
  <si>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</si>
  <si>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</si>
  <si>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</si>
  <si>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</si>
  <si>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</si>
  <si>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</si>
  <si>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</si>
  <si>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</si>
  <si>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</si>
  <si>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</si>
  <si>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</si>
  <si>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</si>
  <si>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</si>
  <si>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</si>
  <si>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</si>
  <si>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</si>
  <si>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</si>
  <si>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</si>
  <si>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</si>
  <si>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</si>
  <si>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</si>
  <si>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</si>
  <si>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</si>
  <si>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</si>
  <si>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</si>
  <si>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</si>
  <si>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</si>
  <si>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</si>
  <si>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</si>
  <si>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</si>
  <si>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</si>
  <si>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</si>
  <si>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</si>
  <si>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</si>
  <si>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</si>
  <si>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</si>
  <si>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</si>
  <si>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</si>
  <si>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</si>
  <si>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</si>
  <si>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</si>
  <si>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</si>
  <si>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</si>
  <si>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</si>
  <si>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</si>
  <si>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</si>
  <si>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</si>
  <si>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</si>
  <si>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</si>
  <si>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</si>
  <si>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</si>
  <si>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</si>
  <si>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</si>
  <si>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</si>
  <si>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</si>
  <si>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</si>
  <si>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</si>
  <si>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</si>
  <si>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</si>
  <si>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</si>
  <si>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</si>
  <si>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</si>
  <si>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</si>
  <si>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</si>
  <si>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</si>
  <si>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</si>
  <si>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</si>
  <si>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</si>
  <si>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</si>
  <si>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</si>
  <si>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</si>
  <si>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</si>
  <si>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</si>
  <si>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</si>
  <si>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</si>
  <si>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</si>
  <si>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</si>
  <si>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</si>
  <si>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</si>
  <si>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</si>
  <si>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</si>
  <si>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</si>
  <si>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</si>
  <si>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</si>
  <si>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</si>
  <si>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</si>
  <si>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</si>
  <si>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</si>
  <si>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</si>
  <si>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</si>
  <si>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</si>
  <si>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</si>
  <si>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</si>
  <si>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</si>
  <si>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</si>
  <si>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</si>
  <si>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</si>
  <si>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</si>
  <si>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</si>
  <si>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</si>
  <si>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</si>
  <si>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</si>
  <si>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</si>
  <si>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</si>
  <si>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</si>
  <si>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</si>
  <si>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</si>
  <si>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</si>
  <si>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</si>
  <si>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</si>
  <si>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</si>
  <si>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</si>
  <si>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</si>
  <si>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</si>
  <si>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</si>
  <si>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</si>
  <si>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</si>
  <si>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</si>
  <si>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</si>
  <si>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</si>
  <si>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</si>
  <si>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</si>
  <si>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</si>
  <si>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</si>
  <si>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</si>
  <si>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</si>
  <si>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</si>
  <si>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</si>
  <si>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</si>
  <si>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</si>
  <si>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</si>
  <si>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</si>
  <si>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</si>
  <si>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</si>
  <si>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</si>
  <si>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</si>
  <si>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</si>
  <si>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</si>
  <si>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</si>
  <si>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</si>
  <si>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</si>
  <si>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</si>
  <si>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</si>
  <si>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</si>
  <si>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</si>
  <si>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</si>
  <si>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</si>
  <si>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</si>
  <si>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</si>
  <si>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</si>
  <si>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</si>
  <si>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</si>
  <si>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</si>
  <si>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</si>
  <si>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</si>
  <si>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</si>
  <si>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</si>
  <si>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</si>
  <si>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</si>
  <si>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</si>
  <si>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</si>
  <si>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</si>
  <si>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</si>
  <si>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</si>
  <si>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</si>
  <si>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</si>
  <si>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</si>
  <si>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</si>
  <si>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</si>
  <si>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</si>
  <si>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</si>
  <si>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</si>
  <si>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</si>
  <si>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</si>
  <si>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</si>
  <si>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</si>
  <si>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</si>
  <si>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</si>
  <si>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</si>
  <si>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</si>
  <si>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</si>
  <si>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</si>
  <si>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</si>
  <si>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</si>
  <si>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</si>
  <si>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</si>
  <si>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</si>
  <si>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</si>
  <si>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</si>
  <si>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</si>
  <si>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</si>
  <si>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</si>
  <si>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</si>
  <si>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</si>
  <si>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</si>
  <si>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</si>
  <si>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</si>
  <si>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</si>
  <si>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</si>
  <si>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</si>
  <si>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</si>
  <si>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</si>
  <si>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</si>
  <si>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</si>
  <si>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</si>
  <si>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</si>
  <si>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</si>
  <si>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</si>
  <si>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</si>
  <si>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</si>
  <si>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</si>
  <si>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</si>
  <si>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</si>
  <si>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</si>
  <si>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</si>
  <si>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</si>
  <si>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</si>
  <si>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</si>
  <si>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</si>
  <si>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</si>
  <si>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</si>
  <si>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</si>
  <si>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</si>
  <si>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</si>
  <si>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</si>
  <si>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</si>
  <si>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</si>
  <si>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</si>
  <si>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</si>
  <si>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</si>
  <si>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</si>
  <si>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</si>
  <si>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</si>
  <si>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</si>
  <si>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</si>
  <si>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</si>
  <si>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</si>
  <si>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</si>
  <si>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</si>
  <si>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</si>
  <si>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</si>
  <si>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</si>
  <si>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</si>
  <si>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</si>
  <si>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</si>
  <si>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</si>
  <si>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</si>
  <si>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</si>
  <si>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</si>
  <si>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</si>
  <si>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</si>
  <si>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</si>
  <si>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</si>
  <si>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</si>
  <si>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</si>
  <si>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</si>
  <si>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</si>
  <si>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</si>
  <si>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</si>
  <si>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</si>
  <si>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</si>
  <si>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</si>
  <si>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</si>
  <si>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</si>
  <si>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</si>
  <si>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</si>
  <si>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</si>
  <si>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</si>
  <si>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</si>
  <si>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</si>
  <si>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</si>
  <si>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</si>
  <si>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</si>
  <si>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</si>
  <si>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</si>
  <si>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</si>
  <si>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</si>
  <si>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</si>
  <si>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</si>
  <si>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</si>
  <si>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</si>
  <si>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</si>
  <si>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</si>
  <si>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</si>
  <si>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</si>
  <si>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</si>
  <si>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</si>
  <si>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</si>
  <si>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</si>
  <si>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</si>
  <si>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</si>
  <si>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</si>
  <si>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</si>
  <si>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</si>
  <si>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</si>
  <si>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</si>
  <si>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</si>
  <si>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</si>
  <si>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</si>
  <si>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</si>
  <si>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</si>
  <si>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</si>
  <si>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</si>
  <si>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</si>
  <si>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</si>
  <si>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</si>
  <si>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</si>
  <si>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</si>
  <si>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</si>
  <si>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</si>
  <si>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</si>
  <si>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</si>
  <si>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</si>
  <si>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</si>
  <si>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</si>
  <si>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</si>
  <si>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</si>
  <si>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</si>
  <si>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</si>
  <si>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</si>
  <si>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</si>
  <si>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</si>
  <si>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</si>
  <si>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</si>
  <si>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</si>
  <si>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</si>
  <si>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</si>
  <si>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</si>
  <si>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</si>
  <si>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</si>
  <si>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</si>
  <si>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</si>
  <si>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</si>
  <si>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</si>
  <si>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</si>
  <si>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</si>
  <si>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</si>
  <si>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</si>
  <si>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</si>
  <si>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</si>
  <si>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</si>
  <si>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</si>
  <si>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</si>
  <si>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</si>
  <si>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</si>
  <si>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</si>
  <si>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</si>
  <si>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</si>
  <si>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</si>
  <si>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</si>
  <si>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</si>
  <si>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</si>
  <si>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</si>
  <si>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</si>
  <si>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</si>
  <si>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</si>
  <si>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</si>
  <si>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</si>
  <si>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</si>
  <si>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</si>
  <si>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</si>
  <si>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</si>
  <si>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</si>
  <si>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</si>
  <si>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</si>
  <si>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</si>
  <si>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</si>
  <si>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</si>
  <si>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</si>
  <si>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</si>
  <si>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</si>
  <si>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</si>
  <si>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</si>
  <si>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</si>
  <si>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</si>
  <si>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</si>
  <si>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</si>
  <si>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</si>
  <si>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</si>
  <si>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</si>
  <si>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</si>
  <si>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</si>
  <si>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</si>
  <si>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</si>
  <si>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</si>
  <si>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</si>
  <si>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</si>
  <si>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</si>
  <si>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</si>
  <si>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</si>
  <si>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</si>
  <si>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</si>
  <si>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</si>
  <si>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</si>
  <si>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</si>
  <si>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</si>
  <si>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</si>
  <si>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</si>
  <si>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</si>
  <si>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</si>
  <si>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</si>
  <si>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</si>
  <si>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</si>
  <si>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</si>
  <si>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</si>
  <si>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</si>
  <si>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</si>
  <si>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</si>
  <si>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</si>
  <si>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</si>
  <si>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</si>
  <si>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</si>
  <si>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</si>
  <si>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</si>
  <si>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</si>
  <si>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</si>
  <si>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</si>
  <si>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</si>
  <si>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</si>
  <si>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</si>
  <si>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</si>
  <si>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</si>
  <si>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</si>
  <si>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</si>
  <si>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</si>
  <si>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</si>
  <si>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</si>
  <si>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</si>
  <si>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</si>
  <si>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</si>
  <si>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</si>
  <si>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</si>
  <si>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</si>
  <si>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</si>
  <si>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</si>
  <si>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</si>
  <si>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</si>
  <si>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</si>
  <si>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</si>
  <si>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</si>
  <si>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</si>
  <si>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</si>
  <si>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</si>
  <si>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</si>
  <si>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</si>
  <si>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</si>
  <si>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</si>
  <si>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</si>
  <si>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</si>
  <si>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</si>
  <si>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</si>
  <si>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</si>
  <si>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</si>
  <si>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</si>
  <si>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</si>
  <si>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</si>
  <si>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</si>
  <si>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</si>
  <si>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</si>
  <si>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</si>
  <si>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</si>
  <si>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</si>
  <si>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</si>
  <si>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</si>
  <si>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</si>
  <si>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</si>
  <si>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</si>
  <si>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</si>
  <si>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</si>
  <si>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</si>
  <si>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</si>
  <si>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</si>
  <si>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</si>
  <si>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</si>
  <si>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</si>
  <si>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</si>
  <si>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</si>
  <si>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</si>
  <si>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</si>
  <si>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</si>
  <si>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</si>
  <si>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</si>
  <si>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</si>
  <si>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</si>
  <si>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</si>
  <si>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</si>
  <si>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</si>
  <si>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</si>
  <si>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</si>
  <si>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</si>
  <si>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</si>
  <si>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</si>
  <si>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</si>
  <si>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</si>
  <si>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</si>
  <si>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</si>
  <si>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</si>
  <si>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</si>
  <si>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</si>
  <si>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</si>
  <si>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</si>
  <si>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</si>
  <si>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</si>
  <si>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</si>
  <si>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</si>
  <si>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</si>
  <si>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</si>
  <si>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</si>
  <si>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</si>
  <si>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</si>
  <si>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</si>
  <si>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</si>
  <si>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</si>
  <si>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</si>
  <si>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</si>
  <si>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</si>
  <si>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</si>
  <si>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</si>
  <si>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</si>
  <si>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</si>
  <si>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</si>
  <si>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</si>
  <si>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</si>
  <si>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</si>
  <si>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</si>
  <si>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</si>
  <si>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</si>
  <si>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</si>
  <si>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</si>
  <si>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</si>
  <si>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</si>
  <si>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</si>
  <si>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</si>
  <si>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</si>
  <si>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</si>
  <si>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</si>
  <si>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</si>
  <si>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</si>
  <si>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</si>
  <si>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</si>
  <si>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</si>
  <si>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</si>
  <si>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</si>
  <si>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</si>
  <si>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</si>
  <si>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</si>
  <si>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</si>
  <si>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</si>
  <si>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</si>
  <si>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</si>
  <si>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</si>
  <si>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</si>
  <si>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</si>
  <si>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</si>
  <si>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</si>
  <si>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</si>
  <si>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</si>
  <si>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</si>
  <si>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</si>
  <si>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</si>
  <si>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</si>
  <si>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</si>
  <si>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</si>
  <si>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</si>
  <si>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</si>
  <si>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</si>
  <si>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</si>
  <si>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</si>
  <si>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</si>
  <si>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</si>
  <si>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</si>
  <si>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</si>
  <si>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</si>
  <si>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</si>
  <si>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</si>
  <si>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</si>
  <si>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</si>
  <si>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</si>
  <si>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</si>
  <si>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</si>
  <si>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</si>
  <si>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</si>
  <si>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</si>
  <si>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</si>
  <si>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</si>
  <si>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</si>
  <si>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</si>
  <si>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</si>
  <si>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</si>
  <si>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</si>
  <si>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</si>
  <si>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</si>
  <si>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</si>
  <si>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</si>
  <si>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</si>
  <si>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</si>
  <si>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</si>
  <si>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</si>
  <si>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</si>
  <si>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</si>
  <si>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</si>
  <si>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</si>
  <si>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</si>
  <si>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</si>
  <si>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</si>
  <si>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</si>
  <si>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</si>
  <si>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</si>
  <si>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</si>
  <si>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</si>
  <si>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</si>
  <si>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</si>
  <si>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</si>
  <si>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</si>
  <si>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</si>
  <si>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</si>
  <si>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</si>
  <si>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</si>
  <si>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</si>
  <si>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</si>
  <si>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</si>
  <si>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</si>
  <si>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</si>
  <si>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</si>
  <si>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</si>
  <si>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</si>
  <si>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</si>
  <si>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</si>
  <si>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</si>
  <si>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</si>
  <si>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</si>
  <si>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</si>
  <si>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</si>
  <si>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</si>
  <si>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</si>
  <si>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</si>
  <si>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</si>
  <si>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</si>
  <si>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</si>
  <si>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</si>
  <si>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</si>
  <si>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</si>
  <si>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</si>
  <si>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</si>
  <si>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</si>
  <si>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</si>
  <si>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</si>
  <si>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</si>
  <si>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</si>
  <si>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</si>
  <si>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</si>
  <si>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</si>
  <si>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</si>
  <si>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</si>
  <si>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</si>
  <si>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</si>
  <si>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</si>
  <si>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</si>
  <si>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</si>
  <si>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</si>
  <si>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</si>
  <si>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</si>
  <si>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</si>
  <si>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</si>
  <si>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</si>
  <si>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</si>
  <si>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</si>
  <si>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</si>
  <si>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</si>
  <si>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</si>
  <si>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</si>
  <si>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</si>
  <si>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</si>
  <si>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</si>
  <si>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</si>
  <si>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</si>
  <si>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</si>
  <si>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</si>
  <si>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</si>
  <si>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</si>
  <si>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</si>
  <si>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</si>
  <si>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</si>
  <si>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</si>
  <si>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</si>
  <si>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</si>
  <si>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</si>
  <si>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</si>
  <si>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</si>
  <si>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</si>
  <si>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</si>
  <si>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</si>
  <si>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</si>
  <si>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</si>
  <si>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</si>
  <si>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</si>
  <si>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</si>
  <si>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</si>
  <si>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</si>
  <si>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</si>
  <si>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</si>
  <si>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</si>
  <si>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</si>
  <si>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</si>
  <si>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</si>
  <si>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</si>
  <si>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</si>
  <si>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</si>
  <si>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</si>
  <si>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</si>
  <si>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</si>
  <si>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</si>
  <si>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</si>
  <si>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</si>
  <si>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</si>
  <si>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</si>
  <si>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</si>
  <si>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</si>
  <si>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</si>
  <si>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</si>
  <si>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</si>
  <si>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</si>
  <si>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</si>
  <si>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</si>
  <si>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</si>
  <si>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</si>
  <si>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</si>
  <si>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</si>
  <si>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</si>
  <si>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</si>
  <si>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</si>
  <si>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</si>
  <si>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</si>
  <si>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</si>
  <si>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</si>
  <si>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</si>
  <si>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</si>
  <si>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</si>
  <si>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</si>
  <si>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</si>
  <si>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</si>
  <si>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</si>
  <si>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</si>
  <si>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</si>
  <si>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</si>
  <si>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</si>
  <si>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</si>
  <si>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</si>
  <si>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</si>
  <si>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</si>
  <si>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</si>
  <si>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</si>
  <si>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</si>
  <si>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</si>
  <si>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</si>
  <si>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</si>
  <si>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</si>
  <si>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</si>
  <si>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</si>
  <si>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</si>
  <si>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</si>
  <si>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</si>
  <si>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</si>
  <si>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</si>
  <si>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</si>
  <si>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</si>
  <si>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</si>
  <si>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</si>
  <si>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</si>
  <si>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</si>
  <si>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</si>
  <si>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</si>
  <si>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</si>
  <si>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</si>
  <si>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</si>
  <si>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</si>
  <si>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</si>
  <si>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</si>
  <si>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</si>
  <si>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</si>
  <si>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</si>
  <si>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</si>
  <si>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</si>
  <si>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</si>
  <si>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</si>
  <si>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</si>
  <si>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</si>
  <si>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</si>
  <si>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</si>
  <si>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</si>
  <si>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</si>
  <si>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</si>
  <si>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</si>
  <si>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</si>
  <si>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</si>
  <si>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</si>
  <si>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</si>
  <si>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</si>
  <si>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</si>
  <si>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</si>
  <si>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</si>
  <si>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</si>
  <si>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</si>
  <si>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</si>
  <si>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</si>
  <si>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</si>
  <si>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</si>
  <si>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</si>
  <si>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</si>
  <si>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</si>
  <si>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</si>
  <si>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</si>
  <si>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</si>
  <si>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</si>
  <si>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</si>
  <si>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</si>
  <si>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</si>
  <si>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</si>
  <si>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</si>
  <si>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</si>
  <si>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</si>
  <si>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</si>
  <si>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</si>
  <si>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</si>
  <si>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</si>
  <si>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</si>
  <si>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</si>
  <si>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</si>
  <si>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</si>
  <si>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</si>
  <si>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</si>
  <si>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</si>
  <si>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</si>
  <si>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</si>
  <si>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</si>
  <si>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</si>
  <si>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</si>
  <si>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</si>
  <si>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</si>
  <si>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</si>
  <si>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</si>
  <si>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</si>
  <si>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</si>
  <si>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</si>
  <si>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</si>
  <si>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</si>
  <si>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</si>
  <si>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</si>
  <si>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</si>
  <si>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</si>
  <si>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</si>
  <si>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</si>
  <si>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</si>
  <si>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</si>
  <si>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</si>
  <si>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</si>
  <si>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</si>
  <si>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</si>
  <si>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</si>
  <si>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</si>
  <si>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</si>
  <si>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</si>
  <si>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</si>
  <si>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</si>
  <si>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</si>
  <si>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</si>
  <si>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</si>
  <si>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</si>
  <si>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</si>
  <si>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</si>
  <si>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</si>
  <si>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</si>
  <si>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</si>
  <si>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</si>
  <si>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</si>
  <si>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</si>
  <si>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</si>
  <si>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</si>
  <si>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</si>
  <si>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</si>
  <si>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</si>
  <si>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</si>
  <si>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</si>
  <si>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</si>
  <si>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</si>
  <si>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</si>
  <si>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</si>
  <si>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</si>
  <si>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</si>
  <si>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</si>
  <si>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</si>
  <si>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</si>
  <si>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</si>
  <si>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</si>
  <si>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</si>
  <si>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</si>
  <si>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</si>
  <si>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</si>
  <si>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</si>
  <si>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</si>
  <si>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</si>
  <si>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</si>
  <si>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</si>
  <si>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</si>
  <si>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</si>
  <si>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</si>
  <si>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</si>
  <si>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</si>
  <si>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</si>
  <si>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</si>
  <si>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</si>
  <si>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</si>
  <si>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</si>
  <si>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</si>
  <si>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</si>
  <si>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</si>
  <si>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</si>
  <si>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</si>
  <si>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</si>
  <si>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</si>
  <si>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</si>
  <si>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</si>
  <si>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</si>
  <si>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</si>
  <si>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</si>
  <si>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</si>
  <si>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</si>
  <si>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</si>
  <si>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</si>
  <si>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</si>
  <si>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</si>
  <si>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</si>
  <si>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</si>
  <si>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</si>
  <si>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</si>
  <si>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</si>
  <si>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</si>
  <si>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</si>
  <si>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</si>
  <si>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</si>
  <si>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</si>
  <si>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</si>
  <si>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</si>
  <si>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</si>
  <si>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</si>
  <si>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</si>
  <si>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</si>
  <si>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</si>
  <si>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</si>
  <si>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</si>
  <si>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</si>
  <si>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</si>
  <si>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</si>
  <si>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</si>
  <si>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</si>
  <si>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</si>
  <si>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</si>
  <si>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</si>
  <si>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</si>
  <si>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</si>
  <si>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</si>
  <si>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</si>
  <si>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</si>
  <si>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</si>
  <si>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</si>
  <si>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</si>
  <si>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</si>
  <si>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</si>
  <si>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</si>
  <si>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</si>
  <si>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</si>
  <si>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</si>
  <si>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</si>
  <si>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</si>
  <si>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</si>
  <si>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</si>
  <si>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</si>
  <si>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</si>
  <si>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</si>
  <si>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</si>
  <si>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</si>
  <si>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</si>
  <si>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</si>
  <si>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</si>
  <si>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</si>
  <si>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</si>
  <si>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</si>
  <si>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</si>
  <si>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</si>
  <si>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</si>
  <si>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</si>
  <si>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</si>
  <si>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</si>
  <si>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</si>
  <si>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</si>
  <si>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</si>
  <si>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</si>
  <si>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</si>
  <si>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</si>
  <si>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</si>
  <si>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</si>
  <si>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</si>
  <si>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</si>
  <si>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</si>
  <si>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</si>
  <si>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</si>
  <si>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</si>
  <si>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</si>
  <si>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</si>
  <si>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</si>
  <si>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</si>
  <si>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</si>
  <si>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</si>
  <si>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</si>
  <si>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</si>
  <si>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</si>
  <si>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</si>
  <si>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</si>
  <si>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</si>
  <si>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</si>
  <si>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</si>
  <si>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</si>
  <si>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</si>
  <si>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</si>
  <si>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</si>
  <si>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</si>
  <si>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</si>
  <si>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</si>
  <si>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</si>
  <si>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</si>
  <si>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</si>
  <si>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</si>
  <si>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</si>
  <si>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</si>
  <si>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</si>
  <si>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</si>
  <si>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</si>
  <si>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</si>
  <si>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</si>
  <si>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</si>
  <si>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</si>
  <si>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</si>
  <si>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</si>
  <si>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</si>
  <si>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</si>
  <si>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</si>
  <si>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</si>
  <si>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</si>
  <si>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</si>
  <si>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</si>
  <si>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</si>
  <si>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</si>
  <si>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</si>
  <si>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</si>
  <si>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</si>
  <si>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</si>
  <si>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</si>
  <si>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</si>
  <si>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</si>
  <si>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</si>
  <si>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</si>
  <si>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</si>
  <si>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</si>
  <si>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</si>
  <si>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</si>
  <si>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</si>
  <si>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</si>
  <si>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</si>
  <si>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</si>
  <si>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</si>
  <si>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</si>
  <si>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</si>
  <si>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</si>
  <si>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</si>
  <si>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</si>
  <si>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</si>
  <si>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</si>
  <si>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</si>
  <si>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</si>
  <si>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</si>
  <si>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</si>
  <si>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</si>
  <si>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</si>
  <si>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</si>
  <si>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</si>
  <si>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</si>
  <si>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</si>
  <si>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</si>
  <si>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</si>
  <si>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</si>
  <si>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</si>
  <si>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</si>
  <si>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</si>
  <si>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</si>
  <si>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</si>
  <si>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</si>
  <si>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</si>
  <si>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</si>
  <si>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</si>
  <si>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</si>
  <si>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</si>
  <si>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</si>
  <si>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</si>
  <si>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</si>
  <si>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</si>
  <si>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</si>
  <si>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</si>
  <si>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</si>
  <si>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</si>
  <si>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</si>
  <si>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</si>
  <si>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</si>
  <si>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</si>
  <si>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</si>
  <si>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</si>
  <si>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</si>
  <si>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</si>
  <si>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</si>
  <si>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</si>
  <si>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</si>
  <si>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</si>
  <si>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</si>
  <si>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</si>
  <si>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</si>
  <si>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</si>
  <si>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</si>
  <si>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</si>
  <si>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</si>
  <si>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</si>
  <si>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</si>
  <si>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</si>
  <si>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</si>
  <si>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</si>
  <si>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</si>
  <si>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</si>
  <si>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</si>
  <si>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</si>
  <si>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</si>
  <si>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</si>
  <si>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</si>
  <si>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</si>
  <si>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</si>
  <si>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</si>
  <si>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</si>
  <si>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</si>
  <si>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</si>
  <si>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</si>
  <si>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</si>
  <si>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</si>
  <si>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</si>
  <si>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</si>
  <si>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</si>
  <si>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</si>
  <si>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</si>
  <si>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</si>
  <si>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</si>
  <si>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</si>
  <si>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</si>
  <si>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</si>
  <si>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</si>
  <si>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</si>
  <si>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</si>
  <si>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</si>
  <si>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</si>
  <si>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</si>
  <si>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</si>
  <si>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</si>
  <si>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</si>
  <si>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</si>
  <si>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</si>
  <si>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</si>
  <si>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</si>
  <si>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</si>
  <si>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</si>
  <si>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</si>
  <si>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</si>
  <si>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</si>
  <si>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</si>
  <si>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</si>
  <si>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</si>
  <si>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</si>
  <si>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</si>
  <si>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</si>
  <si>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</si>
  <si>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</si>
  <si>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</si>
  <si>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</si>
  <si>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</si>
  <si>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</si>
  <si>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</si>
  <si>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</si>
  <si>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</si>
  <si>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</si>
  <si>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</si>
  <si>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</si>
  <si>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</si>
  <si>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</si>
  <si>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</si>
  <si>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</si>
  <si>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</si>
  <si>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</si>
  <si>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</si>
  <si>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</si>
  <si>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</si>
  <si>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</si>
  <si>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</si>
  <si>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</si>
  <si>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</si>
  <si>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</si>
  <si>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</si>
  <si>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</si>
  <si>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</si>
  <si>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</si>
  <si>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</si>
  <si>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</si>
  <si>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</si>
  <si>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</si>
  <si>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</si>
  <si>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</si>
  <si>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</si>
  <si>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</si>
  <si>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</si>
  <si>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</si>
  <si>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</si>
  <si>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</si>
  <si>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</si>
  <si>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</si>
  <si>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</si>
  <si>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</si>
  <si>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</si>
  <si>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</si>
  <si>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</si>
  <si>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</si>
  <si>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</si>
  <si>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</si>
  <si>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</si>
  <si>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</si>
  <si>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</si>
  <si>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</si>
  <si>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</si>
  <si>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</si>
  <si>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</si>
  <si>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</si>
  <si>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</si>
  <si>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</si>
  <si>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</si>
  <si>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</si>
  <si>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</si>
  <si>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</si>
  <si>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</si>
  <si>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</si>
  <si>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</si>
  <si>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</si>
  <si>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</si>
  <si>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</si>
  <si>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</si>
  <si>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</si>
  <si>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</si>
  <si>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</si>
  <si>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</si>
  <si>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</si>
  <si>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</si>
  <si>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</si>
  <si>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</si>
  <si>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</si>
  <si>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</si>
  <si>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</si>
  <si>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</si>
  <si>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</si>
  <si>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</si>
  <si>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</si>
  <si>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</si>
  <si>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</si>
  <si>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</si>
  <si>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</si>
  <si>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</si>
  <si>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</si>
  <si>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</si>
  <si>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</si>
  <si>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</si>
  <si>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</si>
  <si>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</si>
  <si>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</si>
  <si>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</si>
  <si>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</si>
  <si>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</si>
  <si>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</si>
  <si>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</si>
  <si>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</si>
  <si>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</si>
  <si>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</si>
  <si>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</si>
  <si>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</si>
  <si>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</si>
  <si>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</si>
  <si>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</si>
  <si>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</si>
  <si>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</si>
  <si>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</si>
  <si>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</si>
  <si>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</si>
  <si>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</si>
  <si>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</si>
  <si>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</si>
  <si>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</si>
  <si>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</si>
  <si>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</si>
  <si>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</si>
  <si>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</si>
  <si>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</si>
  <si>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</si>
  <si>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</si>
  <si>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</si>
  <si>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</si>
  <si>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</si>
  <si>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</si>
  <si>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</si>
  <si>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</si>
  <si>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</si>
  <si>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</si>
  <si>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</si>
  <si>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</si>
  <si>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</si>
  <si>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</si>
  <si>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</si>
  <si>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</si>
  <si>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</si>
  <si>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</si>
  <si>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</si>
  <si>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</si>
  <si>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</si>
  <si>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</si>
  <si>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</si>
  <si>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</si>
  <si>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</si>
  <si>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</si>
  <si>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</si>
  <si>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</si>
  <si>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</si>
  <si>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</si>
  <si>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</si>
  <si>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</si>
  <si>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</si>
  <si>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</si>
  <si>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</si>
  <si>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</si>
  <si>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</si>
  <si>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</si>
  <si>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</si>
  <si>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</si>
  <si>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</si>
  <si>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</si>
  <si>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</si>
  <si>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</si>
  <si>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</si>
  <si>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</si>
  <si>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</si>
  <si>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</si>
  <si>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</si>
  <si>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</si>
  <si>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</si>
  <si>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</si>
  <si>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</si>
  <si>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</si>
  <si>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</si>
  <si>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</si>
  <si>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</si>
  <si>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</si>
  <si>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</si>
  <si>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</si>
  <si>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</si>
  <si>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</si>
  <si>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</si>
  <si>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</si>
  <si>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</si>
  <si>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</si>
  <si>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</si>
  <si>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</si>
  <si>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</si>
  <si>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</si>
  <si>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</si>
  <si>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</si>
  <si>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</si>
  <si>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</si>
  <si>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</si>
  <si>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</si>
  <si>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</si>
  <si>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</si>
  <si>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</si>
  <si>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</si>
  <si>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</si>
  <si>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</si>
  <si>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</si>
  <si>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</si>
  <si>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</si>
  <si>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</si>
  <si>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</si>
  <si>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</si>
  <si>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</si>
  <si>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</si>
  <si>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</si>
  <si>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</si>
  <si>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</si>
  <si>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</si>
  <si>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</si>
  <si>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</si>
  <si>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</si>
  <si>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</si>
  <si>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</si>
  <si>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</si>
  <si>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</si>
  <si>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</si>
  <si>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</si>
  <si>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</si>
  <si>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</si>
  <si>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</si>
  <si>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</si>
  <si>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</si>
  <si>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</si>
  <si>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</si>
  <si>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</si>
  <si>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</si>
  <si>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</si>
  <si>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</si>
  <si>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</si>
  <si>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</si>
  <si>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</si>
  <si>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</si>
  <si>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</si>
  <si>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</si>
  <si>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</si>
  <si>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</si>
  <si>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</si>
  <si>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</si>
  <si>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</si>
  <si>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</si>
  <si>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</si>
  <si>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</si>
  <si>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</si>
  <si>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</si>
  <si>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</si>
  <si>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</si>
  <si>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</si>
  <si>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</si>
  <si>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</si>
  <si>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</si>
  <si>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</si>
  <si>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</si>
  <si>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</si>
  <si>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</si>
  <si>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</si>
  <si>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</si>
  <si>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</si>
  <si>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</si>
  <si>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</si>
  <si>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</si>
  <si>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</si>
  <si>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</si>
  <si>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</si>
  <si>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</si>
  <si>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</si>
  <si>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</si>
  <si>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</si>
  <si>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</si>
  <si>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</si>
  <si>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</si>
  <si>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</si>
  <si>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</si>
  <si>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</si>
  <si>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</si>
  <si>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</si>
  <si>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</si>
  <si>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</si>
  <si>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</si>
  <si>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</si>
  <si>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</si>
  <si>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</si>
  <si>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</si>
  <si>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</si>
  <si>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</si>
  <si>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</si>
  <si>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</si>
  <si>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</si>
  <si>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</si>
  <si>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</si>
  <si>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</si>
  <si>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</si>
  <si>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</si>
  <si>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</si>
  <si>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</si>
  <si>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</si>
  <si>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</si>
  <si>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</si>
  <si>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</si>
  <si>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</si>
  <si>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</si>
  <si>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</si>
  <si>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</si>
  <si>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</si>
  <si>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</si>
  <si>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</si>
  <si>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</si>
  <si>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</si>
  <si>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</si>
  <si>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</si>
  <si>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</si>
  <si>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</si>
  <si>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</si>
  <si>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</si>
  <si>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</si>
  <si>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</si>
  <si>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</si>
  <si>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</si>
  <si>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</si>
  <si>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</si>
  <si>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</si>
  <si>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</si>
  <si>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</si>
  <si>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</si>
  <si>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</si>
  <si>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</si>
  <si>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</si>
  <si>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</si>
  <si>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</si>
  <si>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</si>
  <si>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</si>
  <si>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</si>
  <si>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</si>
  <si>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</si>
  <si>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</si>
  <si>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</si>
  <si>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</si>
  <si>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</si>
  <si>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</si>
  <si>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</si>
  <si>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</si>
  <si>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</si>
  <si>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</si>
  <si>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</si>
  <si>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</si>
  <si>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</si>
  <si>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</si>
  <si>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</si>
  <si>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</si>
  <si>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</si>
  <si>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</si>
  <si>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</si>
  <si>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</si>
  <si>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</si>
  <si>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</si>
  <si>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</si>
  <si>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</si>
  <si>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</si>
  <si>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</si>
  <si>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</si>
  <si>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</si>
  <si>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</si>
  <si>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</si>
  <si>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</si>
  <si>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</si>
  <si>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</si>
  <si>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</si>
  <si>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</si>
  <si>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</si>
  <si>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</si>
  <si>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</si>
  <si>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</si>
  <si>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</si>
  <si>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</si>
  <si>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</si>
  <si>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</si>
  <si>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</si>
  <si>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</si>
  <si>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</si>
  <si>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</si>
  <si>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</si>
  <si>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</si>
  <si>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</si>
  <si>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</si>
  <si>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</si>
  <si>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</si>
  <si>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</si>
  <si>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</si>
  <si>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</si>
  <si>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</si>
  <si>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</si>
  <si>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</si>
  <si>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</si>
  <si>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</si>
  <si>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</si>
  <si>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</si>
  <si>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</si>
  <si>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</si>
  <si>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</si>
  <si>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</si>
  <si>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</si>
  <si>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</si>
  <si>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</si>
  <si>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</si>
  <si>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</si>
  <si>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</si>
  <si>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</si>
  <si>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</si>
  <si>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</si>
  <si>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</si>
  <si>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</si>
  <si>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</si>
  <si>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</si>
  <si>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</si>
  <si>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</si>
  <si>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</si>
  <si>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</si>
  <si>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</si>
  <si>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</si>
  <si>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</si>
  <si>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</si>
  <si>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</si>
  <si>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</si>
  <si>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</si>
  <si>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</si>
  <si>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</si>
  <si>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</si>
  <si>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</si>
  <si>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</si>
  <si>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</si>
  <si>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</si>
  <si>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</si>
  <si>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</si>
  <si>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</si>
  <si>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</si>
  <si>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</si>
  <si>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</si>
  <si>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</si>
  <si>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</si>
  <si>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</si>
  <si>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</si>
  <si>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</si>
  <si>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</si>
  <si>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</si>
  <si>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</si>
  <si>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</si>
  <si>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</si>
  <si>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</si>
  <si>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</si>
  <si>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</si>
  <si>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</si>
  <si>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</si>
  <si>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</si>
  <si>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</si>
  <si>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</si>
  <si>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</si>
  <si>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</si>
  <si>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</si>
  <si>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</si>
  <si>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</si>
  <si>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</si>
  <si>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</si>
  <si>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</si>
  <si>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</si>
  <si>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</si>
  <si>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</si>
  <si>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</si>
  <si>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</si>
  <si>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</si>
  <si>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</si>
  <si>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</si>
  <si>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</si>
  <si>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</si>
  <si>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</si>
  <si>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</si>
  <si>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</si>
  <si>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</si>
  <si>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</si>
  <si>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</si>
  <si>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</si>
  <si>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</si>
  <si>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</si>
  <si>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</si>
  <si>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</si>
  <si>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</si>
  <si>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</si>
  <si>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</si>
  <si>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</si>
  <si>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</si>
  <si>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</si>
  <si>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</si>
  <si>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</si>
  <si>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</si>
  <si>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</si>
  <si>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</si>
  <si>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</si>
  <si>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</si>
  <si>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</si>
  <si>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</si>
  <si>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</si>
  <si>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</si>
  <si>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</si>
  <si>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</si>
  <si>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</si>
  <si>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</si>
  <si>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</si>
  <si>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</si>
  <si>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</si>
  <si>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</si>
  <si>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</si>
  <si>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</si>
  <si>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</si>
  <si>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</si>
  <si>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</si>
  <si>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</si>
  <si>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</si>
  <si>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</si>
  <si>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</si>
  <si>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</si>
  <si>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</si>
  <si>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</si>
  <si>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</si>
  <si>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</si>
  <si>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</si>
  <si>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</si>
  <si>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</si>
  <si>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</si>
  <si>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</si>
  <si>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</si>
  <si>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</si>
  <si>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</si>
  <si>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</si>
  <si>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</si>
  <si>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</si>
  <si>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</si>
  <si>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</si>
  <si>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</si>
  <si>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</si>
  <si>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</si>
  <si>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</si>
  <si>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</si>
  <si>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</si>
  <si>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</si>
  <si>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</si>
  <si>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</si>
  <si>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</si>
  <si>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</si>
  <si>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</si>
  <si>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</si>
  <si>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</si>
  <si>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</si>
  <si>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</si>
  <si>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</si>
  <si>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</si>
  <si>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</si>
  <si>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</si>
  <si>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</si>
  <si>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</si>
  <si>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</si>
  <si>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</si>
  <si>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</si>
  <si>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</si>
  <si>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</si>
  <si>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</si>
  <si>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</si>
  <si>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</si>
  <si>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</si>
  <si>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</si>
  <si>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</si>
  <si>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</si>
  <si>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</si>
  <si>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</si>
  <si>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</si>
  <si>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</si>
  <si>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</si>
  <si>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</si>
  <si>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</si>
  <si>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</si>
  <si>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</si>
  <si>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</si>
  <si>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</si>
  <si>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</si>
  <si>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</si>
  <si>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</si>
  <si>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</si>
  <si>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</si>
  <si>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</si>
  <si>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</si>
  <si>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</si>
  <si>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</si>
  <si>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</si>
  <si>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</si>
  <si>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</si>
  <si>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</si>
  <si>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</si>
  <si>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</si>
  <si>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</si>
  <si>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</si>
  <si>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</si>
  <si>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</si>
  <si>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</si>
  <si>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</si>
  <si>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</si>
  <si>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</si>
  <si>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</si>
  <si>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</si>
  <si>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</si>
  <si>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</si>
  <si>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</si>
  <si>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</si>
  <si>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</si>
  <si>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</si>
  <si>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</si>
  <si>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</si>
  <si>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</si>
  <si>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</si>
  <si>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</si>
  <si>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</si>
  <si>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</si>
  <si>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</si>
  <si>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</si>
  <si>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</si>
  <si>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</si>
  <si>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</si>
  <si>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</si>
  <si>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</si>
  <si>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</si>
  <si>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</si>
  <si>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</si>
  <si>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</si>
  <si>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</si>
  <si>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</si>
  <si>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</si>
  <si>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</si>
  <si>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</si>
  <si>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</si>
  <si>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</si>
  <si>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</si>
  <si>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</si>
  <si>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</si>
  <si>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</si>
  <si>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</si>
  <si>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</si>
  <si>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</si>
  <si>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</si>
  <si>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</si>
  <si>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</si>
  <si>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</si>
  <si>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</si>
  <si>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</si>
  <si>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</si>
  <si>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</si>
  <si>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</si>
  <si>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</si>
  <si>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</si>
  <si>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</si>
  <si>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</si>
  <si>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</si>
  <si>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</si>
  <si>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</si>
  <si>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</si>
  <si>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</si>
  <si>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</si>
  <si>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</si>
  <si>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</si>
  <si>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</si>
  <si>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</si>
  <si>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</si>
  <si>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</si>
  <si>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</si>
  <si>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</si>
  <si>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</si>
  <si>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</si>
  <si>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</si>
  <si>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</si>
  <si>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</si>
  <si>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</si>
  <si>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</si>
  <si>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</si>
  <si>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</si>
  <si>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</si>
  <si>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</si>
  <si>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</si>
  <si>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</si>
  <si>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</si>
  <si>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</si>
  <si>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</si>
  <si>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</si>
  <si>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</si>
  <si>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</si>
  <si>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</si>
  <si>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</si>
  <si>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</si>
  <si>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</si>
  <si>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</si>
  <si>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</si>
  <si>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</si>
  <si>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</si>
  <si>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</si>
  <si>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</si>
  <si>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</si>
  <si>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</si>
  <si>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</si>
  <si>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</si>
  <si>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</si>
  <si>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</si>
  <si>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</si>
  <si>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</si>
  <si>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</si>
  <si>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</si>
  <si>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</si>
  <si>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</si>
  <si>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</si>
  <si>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</si>
  <si>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</si>
  <si>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</si>
  <si>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</si>
  <si>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</si>
  <si>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</si>
  <si>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</si>
  <si>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</si>
  <si>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</si>
  <si>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</si>
  <si>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</si>
  <si>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</si>
  <si>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</si>
  <si>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</si>
  <si>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</si>
  <si>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</si>
  <si>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</si>
  <si>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</si>
  <si>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</si>
  <si>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</si>
  <si>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</si>
  <si>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</si>
  <si>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</si>
  <si>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</si>
  <si>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</si>
  <si>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</si>
  <si>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</si>
  <si>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</si>
  <si>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</si>
  <si>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</si>
  <si>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</si>
  <si>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</si>
  <si>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</si>
  <si>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</si>
  <si>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</si>
  <si>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</si>
  <si>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</si>
  <si>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</si>
  <si>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</si>
  <si>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</si>
  <si>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</si>
  <si>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</si>
  <si>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</si>
  <si>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</si>
  <si>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</si>
  <si>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</si>
  <si>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</si>
  <si>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</si>
  <si>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</si>
  <si>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</si>
  <si>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</si>
  <si>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</si>
  <si>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</si>
  <si>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</si>
  <si>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</si>
  <si>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</si>
  <si>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</si>
  <si>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</si>
  <si>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</si>
  <si>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</si>
  <si>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</si>
  <si>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</si>
  <si>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</si>
  <si>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</si>
  <si>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</si>
  <si>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</si>
  <si>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</si>
  <si>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</si>
  <si>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</si>
  <si>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</si>
  <si>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</si>
  <si>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</si>
  <si>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</si>
  <si>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</si>
  <si>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</si>
  <si>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</si>
  <si>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</si>
  <si>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</si>
  <si>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</si>
  <si>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</si>
  <si>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</si>
  <si>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</si>
  <si>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</si>
  <si>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</si>
  <si>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</si>
  <si>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</si>
  <si>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</si>
  <si>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</si>
  <si>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</si>
  <si>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</si>
  <si>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</si>
  <si>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</si>
  <si>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</si>
  <si>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</si>
  <si>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</si>
  <si>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</si>
  <si>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</si>
  <si>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</si>
  <si>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</si>
  <si>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</si>
  <si>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</si>
  <si>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</si>
  <si>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</si>
  <si>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</si>
  <si>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</si>
  <si>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</si>
  <si>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</si>
  <si>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</si>
  <si>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</si>
  <si>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</si>
  <si>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</si>
  <si>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</si>
  <si>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</si>
  <si>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</si>
  <si>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</si>
  <si>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</si>
  <si>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</si>
  <si>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</si>
  <si>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</si>
  <si>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</si>
  <si>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</si>
  <si>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</si>
  <si>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</si>
  <si>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</si>
  <si>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</si>
  <si>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</si>
  <si>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</si>
  <si>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</si>
  <si>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</si>
  <si>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</si>
  <si>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</si>
  <si>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</si>
  <si>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</si>
  <si>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</si>
  <si>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</si>
  <si>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</si>
  <si>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</si>
  <si>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</si>
  <si>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</si>
  <si>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</si>
  <si>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</si>
  <si>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</si>
  <si>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</si>
  <si>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</si>
  <si>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</si>
  <si>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</si>
  <si>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</si>
  <si>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</si>
  <si>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</si>
  <si>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</si>
  <si>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</si>
  <si>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</si>
  <si>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</si>
  <si>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</si>
  <si>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</si>
  <si>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</si>
  <si>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</si>
  <si>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</si>
  <si>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</si>
  <si>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</si>
  <si>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</si>
  <si>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</si>
  <si>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</si>
  <si>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</si>
  <si>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</si>
  <si>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</si>
  <si>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</si>
  <si>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</si>
  <si>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</si>
  <si>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</si>
  <si>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</si>
  <si>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</si>
  <si>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</si>
  <si>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</si>
  <si>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</si>
  <si>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</si>
  <si>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</si>
  <si>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</si>
  <si>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</si>
  <si>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</si>
  <si>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</si>
  <si>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</si>
  <si>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</si>
  <si>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</si>
  <si>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</si>
  <si>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</si>
  <si>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</si>
  <si>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</si>
  <si>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</si>
  <si>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</si>
  <si>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</si>
  <si>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</si>
  <si>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</si>
  <si>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</si>
  <si>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</si>
  <si>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</si>
  <si>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</si>
  <si>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</si>
  <si>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</si>
  <si>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</si>
  <si>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</si>
  <si>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</si>
  <si>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</si>
  <si>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</si>
  <si>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</si>
  <si>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</si>
  <si>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</si>
  <si>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</si>
  <si>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</si>
  <si>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</si>
  <si>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</si>
  <si>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</si>
  <si>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</si>
  <si>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</si>
  <si>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</si>
  <si>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</si>
  <si>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</si>
  <si>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</si>
  <si>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</si>
  <si>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</si>
  <si>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</si>
  <si>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</si>
  <si>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</si>
  <si>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</si>
  <si>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</si>
  <si>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</si>
  <si>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</si>
  <si>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</si>
  <si>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</si>
  <si>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</si>
  <si>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</si>
  <si>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</si>
  <si>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</si>
  <si>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</si>
  <si>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</si>
  <si>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</si>
  <si>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</si>
  <si>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</si>
  <si>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</si>
  <si>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</si>
  <si>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</si>
  <si>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</si>
  <si>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</si>
  <si>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</si>
  <si>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</si>
  <si>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</si>
  <si>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</si>
  <si>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</si>
  <si>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</si>
  <si>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</si>
  <si>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</si>
  <si>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</si>
  <si>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</si>
  <si>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</si>
  <si>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</si>
  <si>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</si>
  <si>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</si>
  <si>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</si>
  <si>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</si>
  <si>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</si>
  <si>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</si>
  <si>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</si>
  <si>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</si>
  <si>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</si>
  <si>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</si>
  <si>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</si>
  <si>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</si>
  <si>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</si>
  <si>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</si>
  <si>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</si>
  <si>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</si>
  <si>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</si>
  <si>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</si>
  <si>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</si>
  <si>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</si>
  <si>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</si>
  <si>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</si>
  <si>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</si>
  <si>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</si>
  <si>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</si>
  <si>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</si>
  <si>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</si>
  <si>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</si>
  <si>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</si>
  <si>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</si>
  <si>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</si>
  <si>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</si>
  <si>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</si>
  <si>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</si>
  <si>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</si>
  <si>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</si>
  <si>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</si>
  <si>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</si>
  <si>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</si>
  <si>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</si>
  <si>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</si>
  <si>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</si>
  <si>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</si>
  <si>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</si>
  <si>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</si>
  <si>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</si>
  <si>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</si>
  <si>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</si>
  <si>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</si>
  <si>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</si>
  <si>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</si>
  <si>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</si>
  <si>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</si>
  <si>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</si>
  <si>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</si>
  <si>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</si>
  <si>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</si>
  <si>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</si>
  <si>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</si>
  <si>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</si>
  <si>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</si>
  <si>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</si>
  <si>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</si>
  <si>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</si>
  <si>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</si>
  <si>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</si>
  <si>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</si>
  <si>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</si>
  <si>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</si>
  <si>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</si>
  <si>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</si>
  <si>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</si>
  <si>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</si>
  <si>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</si>
  <si>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</si>
  <si>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</si>
  <si>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</si>
  <si>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</si>
  <si>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</si>
  <si>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</si>
  <si>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</si>
  <si>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</si>
  <si>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</si>
  <si>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</si>
  <si>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</si>
  <si>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</si>
  <si>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</si>
  <si>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</si>
  <si>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</si>
  <si>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</si>
  <si>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</si>
  <si>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</si>
  <si>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</si>
  <si>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</si>
  <si>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</si>
  <si>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</si>
  <si>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</si>
  <si>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</si>
  <si>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</si>
  <si>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</si>
  <si>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</si>
  <si>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</si>
  <si>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</si>
  <si>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</si>
  <si>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</si>
  <si>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</si>
  <si>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</si>
  <si>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</si>
  <si>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</si>
  <si>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</si>
  <si>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</si>
  <si>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</si>
  <si>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</si>
  <si>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</si>
  <si>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</si>
  <si>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</si>
  <si>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</si>
  <si>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</si>
  <si>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</si>
  <si>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</si>
  <si>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</si>
  <si>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</si>
  <si>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</si>
  <si>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</si>
  <si>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</si>
  <si>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</si>
  <si>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</si>
  <si>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</si>
  <si>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</si>
  <si>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</si>
  <si>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</si>
  <si>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</si>
  <si>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</si>
  <si>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</si>
  <si>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</si>
  <si>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</si>
  <si>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</si>
  <si>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</si>
  <si>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</si>
  <si>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</si>
  <si>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</si>
  <si>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</si>
  <si>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</si>
  <si>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</si>
  <si>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</si>
  <si>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</si>
  <si>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</si>
  <si>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</si>
  <si>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</si>
  <si>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</si>
  <si>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</si>
  <si>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</si>
  <si>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</si>
  <si>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</si>
  <si>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</si>
  <si>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</si>
  <si>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</si>
  <si>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</si>
  <si>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</si>
  <si>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</si>
  <si>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</si>
  <si>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</si>
  <si>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</si>
  <si>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</si>
  <si>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</si>
  <si>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</si>
  <si>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</si>
  <si>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</si>
  <si>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</si>
  <si>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</si>
  <si>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</si>
  <si>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</si>
  <si>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</si>
  <si>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</si>
  <si>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</si>
  <si>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</si>
  <si>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</si>
  <si>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</si>
  <si>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</si>
  <si>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</si>
  <si>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</si>
  <si>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</si>
  <si>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</si>
  <si>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</si>
  <si>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</si>
  <si>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</si>
  <si>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</si>
  <si>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</si>
  <si>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</si>
  <si>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</si>
  <si>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</si>
  <si>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</si>
  <si>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</si>
  <si>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</si>
  <si>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</si>
  <si>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</si>
  <si>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</si>
  <si>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</si>
  <si>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</si>
  <si>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</si>
  <si>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</si>
  <si>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</si>
  <si>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</si>
  <si>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</si>
  <si>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</si>
  <si>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</si>
  <si>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</si>
  <si>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</si>
  <si>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</si>
  <si>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</si>
  <si>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</si>
  <si>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</si>
  <si>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</si>
  <si>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</si>
  <si>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</si>
  <si>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</si>
  <si>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</si>
  <si>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</si>
  <si>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</si>
  <si>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</si>
  <si>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</si>
  <si>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</si>
  <si>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</si>
  <si>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</si>
  <si>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</si>
  <si>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</si>
  <si>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</si>
  <si>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</si>
  <si>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</si>
  <si>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</si>
  <si>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</si>
  <si>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</si>
  <si>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</si>
  <si>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</si>
  <si>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</si>
  <si>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</si>
  <si>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</si>
  <si>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</si>
  <si>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</si>
  <si>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</si>
  <si>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</si>
  <si>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</si>
  <si>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</si>
  <si>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</si>
  <si>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</si>
  <si>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</si>
  <si>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</si>
  <si>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</si>
  <si>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</si>
  <si>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</si>
  <si>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</si>
  <si>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</si>
  <si>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</si>
  <si>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</si>
  <si>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</si>
  <si>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</si>
  <si>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</si>
  <si>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</si>
  <si>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</si>
  <si>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</si>
  <si>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</si>
  <si>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</si>
  <si>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</si>
  <si>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</si>
  <si>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</si>
  <si>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</si>
  <si>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</si>
  <si>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</si>
  <si>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</si>
  <si>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</si>
  <si>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</si>
  <si>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</si>
  <si>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</si>
  <si>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</si>
  <si>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</si>
  <si>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</si>
  <si>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</si>
  <si>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</si>
  <si>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</si>
  <si>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</si>
  <si>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</si>
  <si>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</si>
  <si>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</si>
  <si>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</si>
  <si>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</si>
  <si>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</si>
  <si>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</si>
  <si>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</si>
  <si>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</si>
  <si>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</si>
  <si>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</si>
  <si>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</si>
  <si>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</si>
  <si>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</si>
  <si>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</si>
  <si>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</si>
  <si>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</si>
  <si>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</si>
  <si>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</si>
  <si>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</si>
  <si>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</si>
  <si>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</si>
  <si>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</si>
  <si>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</si>
  <si>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</si>
  <si>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</si>
  <si>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</si>
  <si>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</si>
  <si>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</si>
  <si>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</si>
  <si>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</si>
  <si>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</si>
  <si>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</si>
  <si>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</si>
  <si>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</si>
  <si>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</si>
  <si>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</si>
  <si>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</si>
  <si>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</si>
  <si>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</si>
  <si>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</si>
  <si>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</si>
  <si>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</si>
  <si>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</si>
  <si>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</si>
  <si>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</si>
  <si>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</si>
  <si>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</si>
  <si>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</si>
  <si>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</si>
  <si>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</si>
  <si>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</si>
  <si>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</si>
  <si>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</si>
  <si>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</si>
  <si>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</si>
  <si>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</si>
  <si>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</si>
  <si>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</si>
  <si>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</si>
  <si>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</si>
  <si>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</si>
  <si>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</si>
  <si>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</si>
  <si>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</si>
  <si>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</si>
  <si>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</si>
  <si>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</si>
  <si>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</si>
  <si>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</si>
  <si>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</si>
  <si>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</si>
  <si>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</si>
  <si>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</si>
  <si>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</si>
  <si>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</si>
  <si>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</si>
  <si>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</si>
  <si>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</si>
  <si>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</si>
  <si>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</si>
  <si>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</si>
  <si>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</si>
  <si>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</si>
  <si>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</si>
  <si>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</si>
  <si>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</si>
  <si>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</si>
  <si>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</si>
  <si>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</si>
  <si>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</si>
  <si>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</si>
  <si>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</si>
  <si>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</si>
  <si>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</si>
  <si>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</si>
  <si>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</si>
  <si>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</si>
  <si>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</si>
  <si>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</si>
  <si>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</si>
  <si>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</si>
  <si>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</si>
  <si>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</si>
  <si>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</si>
  <si>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</si>
  <si>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</si>
  <si>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</si>
  <si>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</si>
  <si>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</si>
  <si>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</si>
  <si>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</si>
  <si>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</si>
  <si>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</si>
  <si>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</si>
  <si>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</si>
  <si>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</si>
  <si>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</si>
  <si>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</si>
  <si>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</si>
  <si>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</si>
  <si>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</si>
  <si>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</si>
  <si>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</si>
  <si>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</si>
  <si>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</si>
  <si>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</si>
  <si>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</si>
  <si>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</si>
  <si>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</si>
  <si>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</si>
  <si>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</si>
  <si>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</si>
  <si>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</si>
  <si>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</si>
  <si>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</si>
  <si>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</si>
  <si>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</si>
  <si>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</si>
  <si>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</si>
  <si>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</si>
  <si>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</si>
  <si>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</si>
  <si>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</si>
  <si>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</si>
  <si>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</si>
  <si>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</si>
  <si>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</si>
  <si>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</si>
  <si>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</si>
  <si>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</si>
  <si>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</si>
  <si>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</si>
  <si>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</si>
  <si>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</si>
  <si>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</si>
  <si>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</si>
  <si>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</si>
  <si>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</si>
  <si>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</si>
  <si>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</si>
  <si>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</si>
  <si>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</si>
  <si>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</si>
  <si>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</si>
  <si>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</si>
  <si>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</si>
  <si>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</si>
  <si>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</si>
  <si>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</si>
  <si>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</si>
  <si>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</si>
  <si>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</si>
  <si>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</si>
  <si>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</si>
  <si>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</si>
  <si>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</si>
  <si>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</si>
  <si>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</si>
  <si>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</si>
  <si>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</si>
  <si>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</si>
  <si>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</si>
  <si>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</si>
  <si>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</si>
  <si>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</si>
  <si>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</si>
  <si>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</si>
  <si>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</si>
  <si>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</si>
  <si>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</si>
  <si>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</si>
  <si>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</si>
  <si>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</si>
  <si>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</si>
  <si>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</si>
  <si>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</si>
  <si>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</si>
  <si>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</si>
  <si>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</si>
  <si>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</si>
  <si>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</si>
  <si>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</si>
  <si>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</si>
  <si>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</si>
  <si>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</si>
  <si>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</si>
  <si>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</si>
  <si>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</si>
  <si>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</si>
  <si>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</si>
  <si>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</si>
  <si>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</si>
  <si>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</si>
  <si>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</si>
  <si>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</si>
  <si>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</si>
  <si>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</si>
  <si>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</si>
  <si>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</si>
  <si>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</si>
  <si>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</si>
  <si>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</si>
  <si>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</si>
  <si>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</si>
  <si>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</si>
  <si>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</si>
  <si>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</si>
  <si>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</si>
  <si>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</si>
  <si>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</si>
  <si>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</si>
  <si>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</si>
  <si>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</si>
  <si>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</si>
  <si>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</si>
  <si>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</si>
  <si>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</si>
  <si>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</si>
  <si>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</si>
  <si>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</si>
  <si>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</si>
  <si>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</si>
  <si>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</si>
  <si>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</si>
  <si>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</si>
  <si>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</si>
  <si>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</si>
  <si>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</si>
  <si>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</si>
  <si>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</si>
  <si>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</si>
  <si>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</si>
  <si>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</si>
  <si>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</si>
  <si>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</si>
  <si>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</si>
  <si>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</si>
  <si>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</si>
  <si>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</si>
  <si>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</si>
  <si>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</si>
  <si>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</si>
  <si>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</si>
  <si>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</si>
  <si>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</si>
  <si>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</si>
  <si>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</si>
  <si>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</si>
  <si>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</si>
  <si>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</si>
  <si>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</si>
  <si>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</si>
  <si>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</si>
  <si>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</si>
  <si>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</si>
  <si>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</si>
  <si>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</si>
  <si>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</si>
  <si>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</si>
  <si>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</si>
  <si>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</si>
  <si>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</si>
  <si>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</si>
  <si>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</si>
  <si>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</si>
  <si>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</si>
  <si>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</si>
  <si>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</si>
  <si>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</si>
  <si>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</si>
  <si>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</si>
  <si>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</si>
  <si>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</si>
  <si>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</si>
  <si>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</si>
  <si>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</si>
  <si>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</si>
  <si>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</si>
  <si>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</si>
  <si>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</si>
  <si>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</si>
  <si>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</si>
  <si>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</si>
  <si>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</si>
  <si>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</si>
  <si>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</si>
  <si>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</si>
  <si>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</si>
  <si>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</si>
  <si>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</si>
  <si>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</si>
  <si>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</si>
  <si>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</si>
  <si>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</si>
  <si>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</si>
  <si>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</si>
  <si>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</si>
  <si>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</si>
  <si>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</si>
  <si>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</si>
  <si>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</si>
  <si>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</si>
  <si>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</si>
  <si>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</si>
  <si>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</si>
  <si>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</si>
  <si>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</si>
  <si>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</si>
  <si>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</si>
  <si>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</si>
  <si>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</si>
  <si>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</si>
  <si>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</si>
  <si>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</si>
  <si>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</si>
  <si>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</si>
  <si>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</si>
  <si>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</si>
  <si>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</si>
  <si>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</si>
  <si>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</si>
  <si>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</si>
  <si>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</si>
  <si>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</si>
  <si>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</si>
  <si>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</si>
  <si>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</si>
  <si>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</si>
  <si>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</si>
  <si>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</si>
  <si>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</si>
  <si>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</si>
  <si>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</si>
  <si>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</si>
  <si>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</si>
  <si>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</si>
  <si>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</si>
  <si>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</si>
  <si>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</si>
  <si>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</si>
  <si>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</si>
  <si>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</si>
  <si>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</si>
  <si>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</si>
  <si>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</si>
  <si>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</si>
  <si>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</si>
  <si>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</si>
  <si>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</si>
  <si>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</si>
  <si>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</si>
  <si>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</si>
  <si>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</si>
  <si>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</si>
  <si>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</si>
  <si>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</si>
  <si>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</si>
  <si>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</si>
  <si>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</si>
  <si>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</si>
  <si>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</si>
  <si>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</si>
  <si>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</si>
  <si>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</si>
  <si>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</si>
  <si>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</si>
  <si>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</si>
  <si>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</si>
  <si>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</si>
  <si>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</si>
  <si>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</si>
  <si>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</si>
  <si>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</si>
  <si>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</si>
  <si>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</si>
  <si>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</si>
  <si>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</si>
  <si>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</si>
  <si>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</si>
  <si>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</si>
  <si>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</si>
  <si>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</si>
  <si>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</si>
  <si>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</si>
  <si>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</si>
  <si>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</si>
  <si>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</si>
  <si>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</si>
  <si>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</si>
  <si>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</si>
  <si>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</si>
  <si>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</si>
  <si>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</si>
  <si>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</si>
  <si>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</si>
  <si>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</si>
  <si>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</si>
  <si>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</si>
  <si>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</si>
  <si>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</si>
  <si>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</si>
  <si>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</si>
  <si>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</si>
  <si>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</si>
  <si>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</si>
  <si>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</si>
  <si>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</si>
  <si>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</si>
  <si>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</si>
  <si>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</si>
  <si>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</si>
  <si>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</si>
  <si>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</si>
  <si>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</si>
  <si>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</si>
  <si>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</si>
  <si>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</si>
  <si>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</si>
  <si>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</si>
  <si>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</si>
  <si>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</si>
  <si>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</si>
  <si>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</si>
  <si>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</si>
  <si>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</si>
  <si>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</si>
  <si>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</si>
  <si>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</si>
  <si>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</si>
  <si>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</si>
  <si>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</si>
  <si>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</si>
  <si>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</si>
  <si>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</si>
  <si>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</si>
  <si>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</si>
  <si>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</si>
  <si>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</si>
  <si>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</si>
  <si>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</si>
  <si>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</si>
  <si>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</si>
  <si>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</si>
  <si>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</si>
  <si>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</si>
  <si>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</si>
  <si>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</si>
  <si>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</si>
  <si>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</si>
  <si>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</si>
  <si>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</si>
  <si>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</si>
  <si>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</si>
  <si>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</si>
  <si>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</si>
  <si>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</si>
  <si>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</si>
  <si>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</si>
  <si>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</si>
  <si>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</si>
  <si>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</si>
  <si>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</si>
  <si>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</si>
  <si>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</si>
  <si>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</si>
  <si>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</si>
  <si>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</si>
  <si>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</si>
  <si>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</si>
  <si>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</si>
  <si>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</si>
  <si>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</si>
  <si>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</si>
  <si>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</si>
  <si>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</si>
  <si>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</si>
  <si>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</si>
  <si>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</si>
  <si>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</si>
  <si>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</si>
  <si>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</si>
  <si>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</si>
  <si>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</si>
  <si>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</si>
  <si>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</si>
  <si>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</si>
  <si>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</si>
  <si>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</si>
  <si>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</si>
  <si>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</si>
  <si>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</si>
  <si>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</si>
  <si>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</si>
  <si>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</si>
  <si>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</si>
  <si>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</si>
  <si>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</si>
  <si>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</si>
  <si>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</si>
  <si>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</si>
  <si>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</si>
  <si>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</si>
  <si>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</si>
  <si>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</si>
  <si>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</si>
  <si>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</si>
  <si>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</si>
  <si>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</si>
  <si>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</si>
  <si>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</si>
  <si>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</si>
  <si>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</si>
  <si>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</si>
  <si>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</si>
  <si>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</si>
  <si>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</si>
  <si>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</si>
  <si>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</si>
  <si>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</si>
  <si>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</si>
  <si>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</si>
  <si>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</si>
  <si>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</si>
  <si>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</si>
  <si>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</si>
  <si>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</si>
  <si>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</si>
  <si>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</si>
  <si>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</si>
  <si>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</si>
  <si>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</si>
  <si>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</si>
  <si>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</si>
  <si>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</si>
  <si>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</si>
  <si>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</si>
  <si>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</si>
  <si>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</si>
  <si>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</si>
  <si>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</si>
  <si>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</si>
  <si>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</si>
  <si>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</si>
  <si>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</si>
  <si>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</si>
  <si>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</si>
  <si>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</si>
  <si>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</si>
  <si>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</si>
  <si>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</si>
  <si>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</si>
  <si>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</si>
  <si>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</si>
  <si>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</si>
  <si>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</si>
  <si>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</si>
  <si>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</si>
  <si>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</si>
  <si>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</si>
  <si>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</si>
  <si>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</si>
  <si>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</si>
  <si>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</si>
  <si>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</si>
  <si>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</si>
  <si>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</si>
  <si>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</si>
  <si>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</si>
  <si>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</si>
  <si>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</si>
  <si>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</si>
  <si>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</si>
  <si>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</si>
  <si>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</si>
  <si>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</si>
  <si>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</si>
  <si>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</si>
  <si>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</si>
  <si>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</si>
  <si>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</si>
  <si>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</si>
  <si>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</si>
  <si>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</si>
  <si>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</si>
  <si>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</si>
  <si>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</si>
  <si>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</si>
  <si>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</si>
  <si>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</si>
  <si>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</si>
  <si>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</si>
  <si>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</si>
  <si>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</si>
  <si>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</si>
  <si>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</si>
  <si>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</si>
  <si>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</si>
  <si>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</si>
  <si>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</si>
  <si>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</si>
  <si>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</si>
  <si>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</si>
  <si>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</si>
  <si>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</si>
  <si>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</si>
  <si>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</si>
  <si>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</si>
  <si>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</si>
  <si>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</si>
  <si>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</si>
  <si>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</si>
  <si>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</si>
  <si>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</si>
  <si>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</si>
  <si>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</si>
  <si>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</si>
  <si>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</si>
  <si>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</si>
  <si>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</si>
  <si>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</si>
  <si>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</si>
  <si>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</si>
  <si>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</si>
  <si>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</si>
  <si>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</si>
  <si>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</si>
  <si>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</si>
  <si>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</si>
  <si>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</si>
  <si>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</si>
  <si>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</si>
  <si>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</si>
  <si>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</si>
  <si>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</si>
  <si>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</si>
  <si>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</si>
  <si>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</si>
  <si>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</si>
  <si>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</si>
  <si>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</si>
  <si>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</si>
  <si>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</si>
  <si>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</si>
  <si>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</si>
  <si>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</si>
  <si>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</si>
  <si>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</si>
  <si>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</si>
  <si>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</si>
  <si>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</si>
  <si>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</si>
  <si>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</si>
  <si>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</si>
  <si>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</si>
  <si>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</si>
  <si>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</si>
  <si>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</si>
  <si>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</si>
  <si>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</si>
  <si>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</si>
  <si>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</si>
  <si>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</si>
  <si>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</si>
  <si>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</si>
  <si>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</si>
  <si>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</si>
  <si>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</si>
  <si>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</si>
  <si>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</si>
  <si>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</si>
  <si>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</si>
  <si>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</si>
  <si>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</si>
  <si>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</si>
  <si>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</si>
  <si>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</si>
  <si>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</si>
  <si>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</si>
  <si>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</si>
  <si>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</si>
  <si>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</si>
  <si>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</si>
  <si>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</si>
  <si>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</si>
  <si>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</si>
  <si>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</si>
  <si>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</si>
  <si>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</si>
  <si>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</si>
  <si>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</si>
  <si>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</si>
  <si>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</si>
  <si>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</si>
  <si>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</si>
  <si>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</si>
  <si>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</si>
  <si>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</si>
  <si>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</si>
  <si>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</si>
  <si>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</si>
  <si>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</si>
  <si>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</si>
  <si>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</si>
  <si>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</si>
  <si>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</si>
  <si>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</si>
  <si>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</si>
  <si>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</si>
  <si>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</si>
  <si>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</si>
  <si>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</si>
  <si>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</si>
  <si>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</si>
  <si>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</si>
  <si>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</si>
  <si>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</si>
  <si>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</si>
  <si>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</si>
  <si>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</si>
  <si>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</si>
  <si>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</si>
  <si>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</si>
  <si>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</si>
  <si>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</si>
  <si>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</si>
  <si>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</si>
  <si>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</si>
  <si>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</si>
  <si>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</si>
  <si>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</si>
  <si>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</si>
  <si>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</si>
  <si>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</si>
  <si>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</si>
  <si>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</si>
  <si>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</si>
  <si>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</si>
  <si>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</si>
  <si>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</si>
  <si>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</si>
  <si>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</si>
  <si>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</si>
  <si>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</si>
  <si>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</si>
  <si>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</si>
  <si>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</si>
  <si>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</si>
  <si>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</si>
  <si>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</si>
  <si>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</si>
  <si>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</si>
  <si>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</si>
  <si>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</si>
  <si>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</si>
  <si>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</si>
  <si>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</si>
  <si>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</si>
  <si>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</si>
  <si>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</si>
  <si>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</si>
  <si>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</si>
  <si>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</si>
  <si>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</si>
  <si>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</si>
  <si>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</si>
  <si>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</si>
  <si>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</si>
  <si>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</si>
  <si>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</si>
  <si>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</si>
  <si>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</si>
  <si>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</si>
  <si>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</si>
  <si>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</si>
  <si>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</si>
  <si>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</si>
  <si>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</si>
  <si>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</si>
  <si>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</si>
  <si>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</si>
  <si>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</si>
  <si>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</si>
  <si>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</si>
  <si>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</si>
  <si>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</si>
  <si>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</si>
  <si>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</si>
  <si>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</si>
  <si>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</si>
  <si>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</si>
  <si>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</si>
  <si>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</si>
  <si>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</si>
  <si>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</si>
  <si>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</si>
  <si>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</si>
  <si>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</si>
  <si>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</si>
  <si>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</si>
  <si>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</si>
  <si>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</si>
  <si>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</si>
  <si>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</si>
  <si>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</si>
  <si>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</si>
  <si>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</si>
  <si>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</si>
  <si>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</si>
  <si>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</si>
  <si>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</si>
  <si>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</si>
  <si>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</si>
  <si>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</si>
  <si>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</si>
  <si>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</si>
  <si>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</si>
  <si>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</si>
  <si>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</si>
  <si>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</si>
  <si>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</si>
  <si>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</si>
  <si>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</si>
  <si>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</si>
  <si>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</si>
  <si>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</si>
  <si>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</si>
  <si>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</si>
  <si>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</si>
  <si>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</si>
  <si>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</si>
  <si>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</si>
  <si>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</si>
  <si>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</si>
  <si>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</si>
  <si>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</si>
  <si>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</si>
  <si>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</si>
  <si>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</si>
  <si>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</si>
  <si>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</si>
  <si>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</si>
  <si>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</si>
  <si>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</si>
  <si>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</si>
  <si>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</si>
  <si>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</si>
  <si>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</si>
  <si>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</si>
  <si>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</si>
  <si>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</si>
  <si>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</si>
  <si>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</si>
  <si>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</si>
  <si>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</si>
  <si>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</si>
  <si>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</si>
  <si>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</si>
  <si>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</si>
  <si>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</si>
  <si>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</si>
  <si>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</si>
  <si>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</si>
  <si>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</si>
  <si>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</si>
  <si>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</si>
  <si>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</si>
  <si>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</si>
  <si>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</si>
  <si>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</si>
  <si>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</si>
  <si>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</si>
  <si>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</si>
  <si>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</si>
  <si>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</si>
  <si>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</si>
  <si>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</si>
  <si>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</si>
  <si>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</si>
  <si>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</si>
  <si>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</si>
  <si>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</si>
  <si>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</si>
  <si>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</si>
  <si>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</si>
  <si>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</si>
  <si>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</si>
  <si>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</si>
  <si>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</si>
  <si>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</si>
  <si>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</si>
  <si>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</si>
  <si>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</si>
  <si>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</si>
  <si>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</si>
  <si>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</si>
  <si>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</si>
  <si>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</si>
  <si>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</si>
  <si>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</si>
  <si>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</si>
  <si>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</si>
  <si>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</si>
  <si>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</si>
  <si>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</si>
  <si>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</si>
  <si>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</si>
  <si>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</si>
  <si>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</si>
  <si>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</si>
  <si>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</si>
  <si>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</si>
  <si>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</si>
  <si>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</si>
  <si>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</si>
  <si>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</si>
  <si>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</si>
  <si>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</si>
  <si>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</si>
  <si>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</si>
  <si>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</si>
  <si>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</si>
  <si>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</si>
  <si>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</si>
  <si>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</si>
  <si>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</si>
  <si>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</si>
  <si>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</si>
  <si>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</si>
  <si>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</si>
  <si>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</si>
  <si>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</si>
  <si>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</si>
  <si>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</si>
  <si>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</si>
  <si>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</si>
  <si>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</si>
  <si>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</si>
  <si>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</si>
  <si>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</si>
  <si>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</si>
  <si>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</si>
  <si>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</si>
  <si>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</si>
  <si>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</si>
  <si>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</si>
  <si>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</si>
  <si>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</si>
  <si>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</si>
  <si>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</si>
  <si>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</si>
  <si>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</si>
  <si>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</si>
  <si>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</si>
  <si>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</si>
  <si>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</si>
  <si>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</si>
  <si>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</si>
  <si>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</si>
  <si>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</si>
  <si>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</si>
  <si>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</si>
  <si>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</si>
  <si>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</si>
  <si>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</si>
  <si>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</si>
  <si>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</si>
  <si>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</si>
  <si>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</si>
  <si>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</si>
  <si>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</si>
  <si>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</si>
  <si>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</si>
  <si>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</si>
  <si>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</si>
  <si>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</si>
  <si>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</si>
  <si>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</si>
  <si>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</si>
  <si>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</si>
  <si>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</si>
  <si>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</si>
  <si>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</si>
  <si>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</si>
  <si>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</si>
  <si>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</si>
  <si>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</si>
  <si>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</si>
  <si>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</si>
  <si>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</si>
  <si>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</si>
  <si>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</si>
  <si>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</si>
  <si>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</si>
  <si>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</si>
  <si>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</si>
  <si>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</si>
  <si>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</si>
  <si>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</si>
  <si>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</si>
  <si>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</si>
  <si>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</si>
  <si>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</si>
  <si>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</si>
  <si>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</si>
  <si>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</si>
  <si>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</si>
  <si>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</si>
  <si>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</si>
  <si>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</si>
  <si>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</si>
  <si>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</si>
  <si>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</si>
  <si>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</si>
  <si>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</si>
  <si>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</si>
  <si>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</si>
  <si>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</si>
  <si>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</si>
  <si>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</si>
  <si>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</si>
  <si>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</si>
  <si>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</si>
  <si>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</si>
  <si>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</si>
  <si>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</si>
  <si>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</si>
  <si>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</si>
  <si>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</si>
  <si>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</si>
  <si>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</si>
  <si>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</si>
  <si>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</si>
  <si>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</si>
  <si>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</si>
  <si>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</si>
  <si>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</si>
  <si>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</si>
  <si>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</si>
  <si>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</si>
  <si>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</si>
  <si>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</si>
  <si>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</si>
  <si>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</si>
  <si>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</si>
  <si>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</si>
  <si>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</si>
  <si>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</si>
  <si>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</si>
  <si>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</si>
  <si>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</si>
  <si>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</si>
  <si>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</si>
  <si>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</si>
  <si>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</si>
  <si>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</si>
  <si>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</si>
  <si>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</si>
  <si>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</si>
  <si>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</si>
  <si>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</si>
  <si>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</si>
  <si>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</si>
  <si>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</si>
  <si>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</si>
  <si>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</si>
  <si>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</si>
  <si>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</si>
  <si>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</si>
  <si>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</si>
  <si>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</si>
  <si>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</si>
  <si>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</si>
  <si>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</si>
  <si>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</si>
  <si>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</si>
  <si>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</si>
  <si>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</si>
  <si>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</si>
  <si>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</si>
  <si>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</si>
  <si>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</si>
  <si>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</si>
  <si>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</si>
  <si>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</si>
  <si>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</si>
  <si>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</si>
  <si>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</si>
  <si>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</si>
  <si>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</si>
  <si>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</si>
  <si>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</si>
  <si>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</si>
  <si>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</si>
  <si>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</si>
  <si>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</si>
  <si>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</si>
  <si>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</si>
  <si>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</si>
  <si>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</si>
  <si>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</si>
  <si>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</si>
  <si>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</si>
  <si>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</si>
  <si>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</si>
  <si>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</si>
  <si>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</si>
  <si>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</si>
  <si>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</si>
  <si>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</si>
  <si>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</si>
  <si>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</si>
  <si>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</si>
  <si>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</si>
  <si>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</si>
  <si>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</si>
  <si>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</si>
  <si>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</si>
  <si>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</si>
  <si>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</si>
  <si>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</si>
  <si>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</si>
  <si>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</si>
  <si>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</si>
  <si>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</si>
  <si>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</si>
  <si>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</si>
  <si>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</si>
  <si>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</si>
  <si>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</si>
  <si>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</si>
  <si>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</si>
  <si>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</si>
  <si>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</si>
  <si>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</si>
  <si>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</si>
  <si>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</si>
  <si>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</si>
  <si>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</si>
  <si>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</si>
  <si>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</si>
  <si>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</si>
  <si>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</si>
  <si>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</si>
  <si>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</si>
  <si>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</si>
  <si>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</si>
  <si>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</si>
  <si>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</si>
  <si>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</si>
  <si>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</si>
  <si>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</si>
  <si>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</si>
  <si>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</si>
  <si>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</si>
  <si>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</si>
  <si>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</si>
  <si>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</si>
  <si>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</si>
  <si>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</si>
  <si>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</si>
  <si>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</si>
  <si>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</si>
  <si>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</si>
  <si>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</si>
  <si>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</si>
  <si>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</si>
  <si>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</si>
  <si>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</si>
  <si>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</si>
  <si>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</si>
  <si>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</si>
  <si>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</si>
  <si>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</si>
  <si>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</si>
  <si>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</si>
  <si>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</si>
  <si>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</si>
  <si>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</si>
  <si>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</si>
  <si>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</si>
  <si>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</si>
  <si>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</si>
  <si>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</si>
  <si>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</si>
  <si>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</si>
  <si>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</si>
  <si>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</si>
  <si>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</si>
  <si>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</si>
  <si>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</si>
  <si>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</si>
  <si>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</si>
  <si>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</si>
  <si>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</si>
  <si>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</si>
  <si>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</si>
  <si>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</si>
  <si>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</si>
  <si>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</si>
  <si>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</si>
  <si>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</si>
  <si>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</si>
  <si>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</si>
  <si>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</si>
  <si>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</si>
  <si>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</si>
  <si>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</si>
  <si>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</si>
  <si>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</si>
  <si>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</si>
  <si>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</si>
  <si>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</si>
  <si>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</si>
  <si>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</si>
  <si>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</si>
  <si>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</si>
  <si>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</si>
  <si>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</si>
  <si>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</si>
  <si>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</si>
  <si>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</si>
  <si>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</si>
  <si>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</si>
  <si>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</si>
  <si>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</si>
  <si>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</si>
  <si>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</si>
  <si>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</si>
  <si>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</si>
  <si>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</si>
  <si>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</si>
  <si>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</si>
  <si>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</si>
  <si>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</si>
  <si>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</si>
  <si>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</si>
  <si>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</si>
  <si>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</si>
  <si>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</si>
  <si>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</si>
  <si>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</si>
  <si>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</si>
  <si>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</si>
  <si>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</si>
  <si>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</si>
  <si>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</si>
  <si>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</si>
  <si>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</si>
  <si>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</si>
  <si>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</si>
  <si>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</si>
  <si>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</si>
  <si>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</si>
  <si>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</si>
  <si>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</si>
  <si>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</si>
  <si>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</si>
  <si>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</si>
  <si>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</si>
  <si>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</si>
  <si>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</si>
  <si>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</si>
  <si>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</si>
  <si>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</si>
  <si>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</si>
  <si>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</si>
  <si>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</si>
  <si>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</si>
  <si>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</si>
  <si>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</si>
  <si>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</si>
  <si>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</si>
  <si>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</si>
  <si>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</si>
  <si>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</si>
  <si>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</si>
  <si>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</si>
  <si>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</si>
  <si>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</si>
  <si>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</si>
  <si>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</si>
  <si>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</si>
  <si>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</si>
  <si>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</si>
  <si>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</si>
  <si>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</si>
  <si>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</si>
  <si>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</si>
  <si>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</si>
  <si>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</si>
  <si>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</si>
  <si>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</si>
  <si>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</si>
  <si>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</si>
  <si>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</si>
  <si>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</si>
  <si>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</si>
  <si>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</si>
  <si>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</si>
  <si>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</si>
  <si>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</si>
  <si>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</si>
  <si>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</si>
  <si>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</si>
  <si>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</si>
  <si>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</si>
  <si>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</si>
  <si>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</si>
  <si>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</si>
  <si>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</si>
  <si>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</si>
  <si>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</si>
  <si>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</si>
  <si>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</si>
  <si>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</si>
  <si>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</si>
  <si>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</si>
  <si>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</si>
  <si>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</si>
  <si>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</si>
  <si>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</si>
  <si>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</si>
  <si>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</si>
  <si>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</si>
  <si>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</si>
  <si>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</si>
  <si>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</si>
  <si>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</si>
  <si>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</si>
  <si>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</si>
  <si>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</si>
  <si>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</si>
  <si>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</si>
  <si>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</si>
  <si>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</si>
  <si>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</si>
  <si>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</si>
  <si>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</si>
  <si>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</si>
  <si>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</si>
  <si>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</si>
  <si>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</si>
  <si>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</si>
  <si>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</si>
  <si>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</si>
  <si>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</si>
  <si>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</si>
  <si>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</si>
  <si>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</si>
  <si>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</si>
  <si>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</si>
  <si>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</si>
  <si>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</si>
  <si>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</si>
  <si>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</si>
  <si>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</si>
  <si>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</si>
  <si>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</si>
  <si>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</si>
  <si>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</si>
  <si>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</si>
  <si>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</si>
  <si>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</si>
  <si>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</si>
  <si>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</si>
  <si>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</si>
  <si>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</si>
  <si>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</si>
  <si>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</si>
  <si>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</si>
  <si>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</si>
  <si>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</si>
  <si>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</si>
  <si>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</si>
  <si>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</si>
  <si>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</si>
  <si>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</si>
  <si>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</si>
  <si>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</si>
  <si>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</si>
  <si>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</si>
  <si>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</si>
  <si>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</si>
  <si>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</si>
  <si>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</si>
  <si>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</si>
  <si>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</si>
  <si>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</si>
  <si>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</si>
  <si>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</si>
  <si>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</si>
  <si>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</si>
  <si>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</si>
  <si>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</si>
  <si>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</si>
  <si>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</si>
  <si>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</si>
  <si>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</si>
  <si>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</si>
  <si>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</si>
  <si>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</si>
  <si>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</si>
  <si>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</si>
  <si>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</si>
  <si>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</si>
  <si>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</si>
  <si>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</si>
  <si>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</si>
  <si>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</si>
  <si>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</si>
  <si>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</si>
  <si>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</si>
  <si>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</si>
  <si>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</si>
  <si>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</si>
  <si>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</si>
  <si>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</si>
  <si>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</si>
  <si>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</si>
  <si>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</si>
  <si>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</si>
  <si>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</si>
  <si>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</si>
  <si>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</si>
  <si>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</si>
  <si>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</si>
  <si>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</si>
  <si>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</si>
  <si>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</si>
  <si>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</si>
  <si>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</si>
  <si>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</si>
  <si>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</si>
  <si>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</si>
  <si>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</si>
  <si>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</si>
  <si>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</si>
  <si>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</si>
  <si>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</si>
  <si>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</si>
  <si>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</si>
  <si>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</si>
  <si>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</si>
  <si>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</si>
  <si>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</si>
  <si>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</si>
  <si>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</si>
  <si>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</si>
  <si>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</si>
  <si>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</si>
  <si>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</si>
  <si>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</si>
  <si>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</si>
  <si>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</si>
  <si>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</si>
  <si>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</si>
  <si>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</si>
  <si>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</si>
  <si>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</si>
  <si>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</si>
  <si>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</si>
  <si>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</si>
  <si>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</si>
  <si>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</si>
  <si>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</si>
  <si>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</si>
  <si>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</si>
  <si>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</si>
  <si>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</si>
  <si>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</si>
  <si>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</si>
  <si>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</si>
  <si>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</si>
  <si>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</si>
  <si>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</si>
  <si>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</si>
  <si>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</si>
  <si>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</si>
  <si>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</si>
  <si>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</si>
  <si>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</si>
  <si>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</si>
  <si>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</si>
  <si>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</si>
  <si>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</si>
  <si>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</si>
  <si>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</si>
  <si>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</si>
  <si>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</si>
  <si>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</si>
  <si>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</si>
  <si>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</si>
  <si>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</si>
  <si>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</si>
  <si>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</si>
  <si>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</si>
  <si>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</si>
  <si>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</si>
  <si>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</si>
  <si>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</si>
  <si>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</si>
  <si>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</si>
  <si>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</si>
  <si>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</si>
  <si>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</si>
  <si>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</si>
  <si>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</si>
  <si>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</si>
  <si>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</si>
  <si>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</si>
  <si>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</si>
  <si>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</si>
  <si>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</si>
  <si>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</si>
  <si>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</si>
  <si>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</si>
  <si>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</si>
  <si>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</si>
  <si>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</si>
  <si>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</si>
  <si>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</si>
  <si>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</si>
  <si>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</si>
  <si>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</si>
  <si>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</si>
  <si>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</si>
  <si>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</si>
  <si>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</si>
  <si>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</si>
  <si>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</si>
  <si>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</si>
  <si>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</si>
  <si>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</si>
  <si>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</si>
  <si>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</si>
  <si>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</si>
  <si>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</si>
  <si>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</si>
  <si>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</si>
  <si>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</si>
  <si>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</si>
  <si>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</si>
  <si>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</si>
  <si>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</si>
  <si>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</si>
  <si>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</si>
  <si>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</si>
  <si>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</si>
  <si>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</si>
  <si>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</si>
  <si>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</si>
  <si>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</si>
  <si>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</si>
  <si>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</si>
  <si>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</si>
  <si>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</si>
  <si>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</si>
  <si>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</si>
  <si>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</si>
  <si>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</si>
  <si>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</si>
  <si>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</si>
  <si>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</si>
  <si>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</si>
  <si>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</si>
  <si>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</si>
  <si>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</si>
  <si>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</si>
  <si>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</si>
  <si>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</si>
  <si>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</si>
  <si>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</si>
  <si>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</si>
  <si>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</si>
  <si>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</si>
  <si>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</si>
  <si>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</si>
  <si>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</si>
  <si>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</si>
  <si>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</si>
  <si>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</si>
  <si>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</si>
  <si>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</si>
  <si>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</si>
  <si>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</si>
  <si>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</si>
  <si>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</si>
  <si>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</si>
  <si>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</si>
  <si>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</si>
  <si>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</si>
  <si>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</si>
  <si>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</si>
  <si>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</si>
  <si>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</si>
  <si>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</si>
  <si>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</si>
  <si>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</si>
  <si>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</si>
  <si>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</si>
  <si>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</si>
  <si>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</si>
  <si>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</si>
  <si>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</si>
  <si>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</si>
  <si>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</si>
  <si>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</si>
  <si>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</si>
  <si>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</si>
  <si>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</si>
  <si>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</si>
  <si>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</si>
  <si>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</si>
  <si>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</si>
  <si>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</si>
  <si>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</si>
  <si>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</si>
  <si>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</si>
  <si>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</si>
  <si>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</si>
  <si>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</si>
  <si>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</si>
  <si>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</si>
  <si>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</si>
  <si>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</si>
  <si>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</si>
  <si>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</si>
  <si>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</si>
  <si>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</si>
  <si>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</si>
  <si>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</si>
  <si>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</si>
  <si>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</si>
  <si>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</si>
  <si>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</si>
  <si>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</si>
  <si>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</si>
  <si>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</si>
  <si>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</si>
  <si>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</si>
  <si>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</si>
  <si>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</si>
  <si>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</si>
  <si>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</si>
  <si>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</si>
  <si>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</si>
  <si>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</si>
  <si>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</si>
  <si>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</si>
  <si>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</si>
  <si>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</si>
  <si>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</si>
  <si>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</si>
  <si>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</si>
  <si>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</si>
  <si>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</si>
  <si>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</si>
  <si>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</si>
  <si>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</si>
  <si>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</si>
  <si>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</si>
  <si>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</si>
  <si>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</si>
  <si>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</si>
  <si>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</si>
  <si>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</si>
  <si>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</si>
  <si>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</si>
  <si>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</si>
  <si>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</si>
  <si>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</si>
  <si>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</si>
  <si>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</si>
  <si>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</si>
  <si>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</si>
  <si>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</si>
  <si>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</si>
  <si>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</si>
  <si>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</si>
  <si>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</si>
  <si>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</si>
  <si>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</si>
  <si>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</si>
  <si>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</si>
  <si>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</si>
  <si>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</si>
  <si>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</si>
  <si>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</si>
  <si>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</si>
  <si>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</si>
  <si>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</si>
  <si>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</si>
  <si>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</si>
  <si>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</si>
  <si>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</si>
  <si>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</si>
  <si>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</si>
  <si>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</si>
  <si>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</si>
  <si>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</si>
  <si>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</si>
  <si>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</si>
  <si>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</si>
  <si>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</si>
  <si>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</si>
  <si>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</si>
  <si>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</si>
  <si>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</si>
  <si>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</si>
  <si>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</si>
  <si>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</si>
  <si>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</si>
  <si>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</si>
  <si>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</si>
  <si>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</si>
  <si>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</si>
  <si>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</si>
  <si>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</si>
  <si>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</si>
  <si>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</si>
  <si>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</si>
  <si>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</si>
  <si>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</si>
  <si>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</si>
  <si>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</si>
  <si>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</si>
  <si>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</si>
  <si>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</si>
  <si>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</si>
  <si>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</si>
  <si>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</si>
  <si>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</si>
  <si>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</si>
  <si>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</si>
  <si>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</si>
  <si>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</si>
  <si>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</si>
  <si>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</si>
  <si>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</si>
  <si>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</si>
  <si>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</si>
  <si>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</si>
  <si>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</si>
  <si>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</si>
  <si>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</si>
  <si>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</si>
  <si>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</si>
  <si>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</si>
  <si>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</si>
  <si>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</si>
  <si>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</si>
  <si>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</si>
  <si>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</si>
  <si>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</si>
  <si>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</si>
  <si>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</si>
  <si>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</si>
  <si>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</si>
  <si>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</si>
  <si>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</si>
  <si>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</si>
  <si>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</si>
  <si>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</si>
  <si>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</si>
  <si>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</si>
  <si>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</si>
  <si>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</si>
  <si>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</si>
  <si>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</si>
  <si>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</si>
  <si>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</si>
  <si>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</si>
  <si>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</si>
  <si>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</si>
  <si>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</si>
  <si>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</si>
  <si>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</si>
  <si>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</si>
  <si>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</si>
  <si>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</si>
  <si>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</si>
  <si>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</si>
  <si>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</si>
  <si>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</si>
  <si>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</si>
  <si>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</si>
  <si>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</si>
  <si>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</si>
  <si>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</si>
  <si>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</si>
  <si>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</si>
  <si>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</si>
  <si>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</si>
  <si>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</si>
  <si>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</si>
  <si>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</si>
  <si>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</si>
  <si>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</si>
  <si>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</si>
  <si>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</si>
  <si>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</si>
  <si>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</si>
  <si>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</si>
  <si>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</si>
  <si>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</si>
  <si>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</si>
  <si>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</si>
  <si>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</si>
  <si>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</si>
  <si>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</si>
  <si>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</si>
  <si>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</si>
  <si>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</si>
  <si>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</si>
  <si>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</si>
  <si>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</si>
  <si>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</si>
  <si>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</si>
  <si>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</si>
  <si>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</si>
  <si>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</si>
  <si>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</si>
  <si>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</si>
  <si>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</si>
  <si>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</si>
  <si>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</si>
  <si>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</si>
  <si>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</si>
  <si>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</si>
  <si>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</si>
  <si>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</si>
  <si>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</si>
  <si>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</si>
  <si>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</si>
  <si>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</si>
  <si>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</si>
  <si>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</si>
  <si>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</si>
  <si>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</si>
  <si>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</si>
  <si>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</si>
  <si>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</si>
  <si>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</si>
  <si>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</si>
  <si>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</si>
  <si>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</si>
  <si>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</si>
  <si>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</si>
  <si>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</si>
  <si>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</si>
  <si>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</si>
  <si>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</si>
  <si>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</si>
  <si>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</si>
  <si>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</si>
  <si>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</si>
  <si>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</si>
  <si>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</si>
  <si>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</si>
  <si>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</si>
  <si>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</si>
  <si>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</si>
  <si>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</si>
  <si>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</si>
  <si>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</si>
  <si>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</si>
  <si>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</si>
  <si>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</si>
  <si>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</si>
  <si>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</si>
  <si>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</si>
  <si>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</si>
  <si>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</si>
  <si>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</si>
  <si>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</si>
  <si>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</si>
  <si>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</si>
  <si>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</si>
  <si>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</si>
  <si>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</si>
  <si>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</si>
  <si>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</si>
  <si>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</si>
  <si>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</si>
  <si>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</si>
  <si>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</si>
  <si>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</si>
  <si>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</si>
  <si>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</si>
  <si>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</si>
  <si>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</si>
  <si>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</si>
  <si>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</si>
  <si>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</si>
  <si>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</si>
  <si>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</si>
  <si>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</si>
  <si>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</si>
  <si>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</si>
  <si>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</si>
  <si>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</si>
  <si>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</si>
  <si>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</si>
  <si>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</si>
  <si>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</si>
  <si>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</si>
  <si>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</si>
  <si>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</si>
  <si>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</si>
  <si>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</si>
  <si>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</si>
  <si>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</si>
  <si>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</si>
  <si>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</si>
  <si>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</si>
  <si>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</si>
  <si>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</si>
  <si>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</si>
  <si>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</si>
  <si>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</si>
  <si>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</si>
  <si>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</si>
  <si>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</si>
  <si>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</si>
  <si>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</si>
  <si>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</si>
  <si>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</si>
  <si>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</si>
  <si>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</si>
  <si>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</si>
  <si>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</si>
  <si>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</si>
  <si>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</si>
  <si>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</si>
  <si>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</si>
  <si>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</si>
  <si>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</si>
  <si>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</si>
  <si>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</si>
  <si>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</si>
  <si>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</si>
  <si>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</si>
  <si>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</si>
  <si>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</si>
  <si>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</si>
  <si>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</si>
  <si>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</si>
  <si>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</si>
  <si>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</si>
  <si>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</si>
  <si>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</si>
  <si>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</si>
  <si>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</si>
  <si>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</si>
  <si>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</si>
  <si>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</si>
  <si>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</si>
  <si>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</si>
  <si>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</si>
  <si>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</si>
  <si>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</si>
  <si>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</si>
  <si>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</si>
  <si>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</si>
  <si>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</si>
  <si>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</si>
  <si>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</si>
  <si>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</si>
  <si>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</si>
  <si>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</si>
  <si>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</si>
  <si>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</si>
  <si>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</si>
  <si>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</si>
  <si>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</si>
  <si>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</si>
  <si>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</si>
  <si>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</si>
  <si>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</si>
  <si>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</si>
  <si>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</si>
  <si>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</si>
  <si>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</si>
  <si>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</si>
  <si>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</si>
  <si>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</si>
  <si>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</si>
  <si>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</si>
  <si>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</si>
  <si>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</si>
  <si>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</si>
  <si>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</si>
  <si>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</si>
  <si>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</si>
  <si>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</si>
  <si>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</si>
  <si>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</si>
  <si>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</si>
  <si>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</si>
  <si>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</si>
  <si>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</si>
  <si>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</si>
  <si>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</si>
  <si>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</si>
  <si>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</si>
  <si>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</si>
  <si>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</si>
  <si>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</si>
  <si>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</si>
  <si>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</si>
  <si>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</si>
  <si>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</si>
  <si>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</si>
  <si>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</si>
  <si>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</si>
  <si>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</si>
  <si>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</si>
  <si>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</si>
  <si>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</si>
  <si>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</si>
  <si>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</si>
  <si>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</si>
  <si>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</si>
  <si>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</si>
  <si>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</si>
  <si>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</si>
  <si>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</si>
  <si>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</si>
  <si>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</si>
  <si>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</si>
  <si>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</si>
  <si>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</si>
  <si>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</si>
  <si>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</si>
  <si>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</si>
  <si>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</si>
  <si>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</si>
  <si>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</si>
  <si>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</si>
  <si>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</si>
  <si>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</si>
  <si>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</si>
  <si>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</si>
  <si>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</si>
  <si>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</si>
  <si>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</si>
  <si>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</si>
  <si>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</si>
  <si>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</si>
  <si>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</si>
  <si>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</si>
  <si>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</si>
  <si>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</si>
  <si>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</si>
  <si>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</si>
  <si>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</si>
  <si>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</si>
  <si>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</si>
  <si>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</si>
  <si>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</si>
  <si>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</si>
  <si>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</si>
  <si>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</si>
  <si>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</si>
  <si>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</si>
  <si>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</si>
  <si>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</si>
  <si>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</si>
  <si>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</si>
  <si>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</si>
  <si>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</si>
  <si>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</si>
  <si>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</si>
  <si>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</si>
  <si>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</si>
  <si>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</si>
  <si>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</si>
  <si>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</si>
  <si>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</si>
  <si>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</si>
  <si>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</si>
  <si>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</si>
  <si>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</si>
  <si>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</si>
  <si>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</si>
  <si>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</si>
  <si>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</si>
  <si>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</si>
  <si>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</si>
  <si>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</si>
  <si>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</si>
  <si>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</si>
  <si>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</si>
  <si>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</si>
  <si>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</si>
  <si>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</si>
  <si>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</si>
  <si>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</si>
  <si>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</si>
  <si>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</si>
  <si>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</si>
  <si>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</si>
  <si>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</si>
  <si>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</si>
  <si>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</si>
  <si>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</si>
  <si>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</si>
  <si>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</si>
  <si>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</si>
  <si>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</si>
  <si>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</si>
  <si>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</si>
  <si>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</si>
  <si>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</si>
  <si>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</si>
  <si>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</si>
  <si>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</si>
  <si>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</si>
  <si>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</si>
  <si>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</si>
  <si>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</si>
  <si>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</si>
  <si>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</si>
  <si>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</si>
  <si>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</si>
  <si>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</si>
  <si>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</si>
  <si>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</si>
  <si>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</si>
  <si>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</si>
  <si>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</si>
  <si>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</si>
  <si>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</si>
  <si>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</si>
  <si>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</si>
  <si>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</si>
  <si>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</si>
  <si>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</si>
  <si>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</si>
  <si>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</si>
  <si>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</si>
  <si>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</si>
  <si>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</si>
  <si>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</si>
  <si>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</si>
  <si>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</si>
  <si>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</si>
  <si>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</si>
  <si>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</si>
  <si>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</si>
  <si>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</si>
  <si>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</si>
  <si>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</si>
  <si>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</si>
  <si>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</si>
  <si>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</si>
  <si>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</si>
  <si>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</si>
  <si>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</si>
  <si>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</si>
  <si>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</si>
  <si>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</si>
  <si>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</si>
  <si>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</si>
  <si>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</si>
  <si>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</si>
  <si>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</si>
  <si>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</si>
  <si>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</si>
  <si>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</si>
  <si>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</si>
  <si>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</si>
  <si>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</si>
  <si>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</si>
  <si>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</si>
  <si>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</si>
  <si>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</si>
  <si>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</si>
  <si>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</si>
  <si>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</si>
  <si>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</si>
  <si>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</si>
  <si>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</si>
  <si>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</si>
  <si>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</si>
  <si>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</si>
  <si>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</si>
  <si>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</si>
  <si>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</si>
  <si>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</si>
  <si>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</si>
  <si>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</si>
  <si>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</si>
  <si>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</si>
  <si>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</si>
  <si>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</si>
  <si>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</si>
  <si>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</si>
  <si>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</si>
  <si>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</si>
  <si>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</si>
  <si>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</si>
  <si>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</si>
  <si>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</si>
  <si>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</si>
  <si>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</si>
  <si>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</si>
  <si>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</si>
  <si>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</si>
  <si>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</si>
  <si>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</si>
  <si>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</si>
  <si>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</si>
  <si>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</si>
  <si>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</si>
  <si>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</si>
  <si>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</si>
  <si>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</si>
  <si>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</si>
  <si>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</si>
  <si>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</si>
  <si>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</si>
  <si>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</si>
  <si>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</si>
  <si>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</si>
  <si>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</si>
  <si>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</si>
  <si>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</si>
  <si>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</si>
  <si>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</si>
  <si>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</si>
  <si>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</si>
  <si>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</si>
  <si>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</si>
  <si>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</si>
  <si>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</si>
  <si>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</si>
  <si>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</si>
  <si>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</si>
  <si>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</si>
  <si>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</si>
  <si>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</si>
  <si>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</si>
  <si>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</si>
  <si>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</si>
  <si>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</si>
  <si>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</si>
  <si>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</si>
  <si>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</si>
  <si>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</si>
  <si>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</si>
  <si>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</si>
  <si>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</si>
  <si>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</si>
  <si>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</si>
  <si>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</si>
  <si>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</si>
  <si>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</si>
  <si>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</si>
  <si>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</si>
  <si>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</si>
  <si>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</si>
  <si>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</si>
  <si>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</si>
  <si>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</si>
  <si>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</si>
  <si>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</si>
  <si>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</si>
  <si>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</si>
  <si>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</si>
  <si>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</si>
  <si>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</si>
  <si>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</si>
  <si>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</si>
  <si>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</si>
  <si>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</si>
  <si>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</si>
  <si>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</si>
  <si>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</si>
  <si>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</si>
  <si>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</si>
  <si>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</si>
  <si>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</si>
  <si>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</si>
  <si>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</si>
  <si>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</si>
  <si>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</si>
  <si>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</si>
  <si>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</si>
  <si>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</si>
  <si>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</si>
  <si>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</si>
  <si>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</si>
  <si>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</si>
  <si>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</si>
  <si>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</si>
  <si>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</si>
  <si>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</si>
  <si>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</si>
  <si>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</si>
  <si>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</si>
  <si>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</si>
  <si>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</si>
  <si>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</si>
  <si>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</si>
  <si>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</si>
  <si>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</si>
  <si>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</si>
  <si>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</si>
  <si>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</si>
  <si>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</si>
  <si>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</si>
  <si>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</si>
  <si>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</si>
  <si>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</si>
  <si>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</si>
  <si>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</si>
  <si>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</si>
  <si>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</si>
  <si>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</si>
  <si>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</si>
  <si>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</si>
  <si>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</si>
  <si>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</si>
  <si>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</si>
  <si>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</si>
  <si>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</si>
  <si>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</si>
  <si>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</si>
  <si>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</si>
  <si>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</si>
  <si>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</si>
  <si>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</si>
  <si>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</si>
  <si>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</si>
  <si>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</si>
  <si>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</si>
  <si>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</si>
  <si>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</si>
  <si>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</si>
  <si>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</si>
  <si>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</si>
  <si>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</si>
  <si>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</si>
  <si>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</si>
  <si>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</si>
  <si>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</si>
  <si>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</si>
  <si>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</si>
  <si>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</si>
  <si>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</si>
  <si>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</si>
  <si>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</si>
  <si>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</si>
  <si>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</si>
  <si>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</si>
  <si>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</si>
  <si>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</si>
  <si>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</si>
  <si>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</si>
  <si>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</si>
  <si>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</si>
  <si>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</si>
  <si>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</si>
  <si>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</si>
  <si>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</si>
  <si>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</si>
  <si>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</si>
  <si>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</si>
  <si>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</si>
  <si>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</si>
  <si>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</si>
  <si>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</si>
  <si>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</si>
  <si>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</si>
  <si>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</si>
  <si>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</si>
  <si>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</si>
  <si>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</si>
  <si>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</si>
  <si>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</si>
  <si>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</si>
  <si>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</si>
  <si>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</si>
  <si>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</si>
  <si>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</si>
  <si>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</si>
  <si>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</si>
  <si>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</si>
  <si>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</si>
  <si>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</si>
  <si>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</si>
  <si>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</si>
  <si>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</si>
  <si>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</si>
  <si>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</si>
  <si>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</si>
  <si>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</si>
  <si>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</si>
  <si>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</si>
  <si>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</si>
  <si>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</si>
  <si>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</si>
  <si>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</si>
  <si>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</si>
  <si>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</si>
  <si>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</si>
  <si>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</si>
  <si>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</si>
  <si>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</si>
  <si>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</si>
  <si>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</si>
  <si>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</si>
  <si>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</si>
  <si>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</si>
  <si>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</si>
  <si>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</si>
  <si>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</si>
  <si>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</si>
  <si>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</si>
  <si>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</si>
  <si>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</si>
  <si>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</si>
  <si>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</si>
  <si>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</si>
  <si>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</si>
  <si>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</si>
  <si>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</si>
  <si>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</si>
  <si>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</si>
  <si>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</si>
  <si>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</si>
  <si>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</si>
  <si>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</si>
  <si>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</si>
  <si>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</si>
  <si>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</si>
  <si>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</si>
  <si>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</si>
  <si>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</si>
  <si>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</si>
  <si>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</si>
  <si>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</si>
  <si>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</si>
  <si>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</si>
  <si>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</si>
  <si>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</si>
  <si>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</si>
  <si>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</si>
  <si>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</si>
  <si>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</si>
  <si>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</si>
  <si>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</si>
  <si>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</si>
  <si>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</si>
  <si>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</si>
  <si>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</si>
  <si>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</si>
  <si>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</si>
  <si>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</si>
  <si>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</si>
  <si>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</si>
  <si>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</si>
  <si>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</si>
  <si>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</si>
  <si>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</si>
  <si>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</si>
  <si>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</si>
  <si>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</si>
  <si>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</si>
  <si>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</si>
  <si>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</si>
  <si>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</si>
  <si>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</si>
  <si>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</si>
  <si>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</si>
  <si>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</si>
  <si>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</si>
  <si>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</si>
  <si>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</si>
  <si>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</si>
  <si>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</si>
  <si>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</si>
  <si>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</si>
  <si>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</si>
  <si>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</si>
  <si>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</si>
  <si>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</si>
  <si>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</si>
  <si>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</si>
  <si>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</si>
  <si>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</si>
  <si>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</si>
  <si>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</si>
  <si>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</si>
  <si>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</si>
  <si>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</si>
  <si>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</si>
  <si>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</si>
  <si>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</si>
  <si>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</si>
  <si>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</si>
  <si>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</si>
  <si>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</si>
  <si>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</si>
  <si>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</si>
  <si>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</si>
  <si>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</si>
  <si>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</si>
  <si>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</si>
  <si>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</si>
  <si>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</si>
  <si>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</si>
  <si>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</si>
  <si>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</si>
  <si>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</si>
  <si>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</si>
  <si>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</si>
  <si>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</si>
  <si>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</si>
  <si>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</si>
  <si>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</si>
  <si>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</si>
  <si>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</si>
  <si>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</si>
  <si>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</si>
  <si>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</si>
  <si>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</si>
  <si>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</si>
  <si>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</si>
  <si>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</si>
  <si>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</si>
  <si>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</si>
  <si>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</si>
  <si>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</si>
  <si>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</si>
  <si>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</si>
  <si>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</si>
  <si>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</si>
  <si>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</si>
  <si>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</si>
  <si>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</si>
  <si>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</si>
  <si>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</si>
  <si>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</si>
  <si>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</si>
  <si>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</si>
  <si>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</si>
  <si>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</si>
  <si>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</si>
  <si>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</si>
  <si>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</si>
  <si>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</si>
  <si>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</si>
  <si>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</si>
  <si>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</si>
  <si>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</si>
  <si>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</si>
  <si>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</si>
  <si>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</si>
  <si>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</si>
  <si>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</si>
  <si>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</si>
  <si>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</si>
  <si>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</si>
  <si>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</si>
  <si>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</si>
  <si>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</si>
  <si>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</si>
  <si>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</si>
  <si>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</si>
  <si>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</si>
  <si>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</si>
  <si>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</si>
  <si>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</si>
  <si>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</si>
  <si>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</si>
  <si>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</si>
  <si>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</si>
  <si>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</si>
  <si>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</si>
  <si>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</si>
  <si>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</si>
  <si>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</si>
  <si>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</si>
  <si>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</si>
  <si>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</si>
  <si>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</si>
  <si>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</si>
  <si>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</si>
  <si>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</si>
  <si>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</si>
  <si>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</si>
  <si>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</si>
  <si>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</si>
  <si>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</si>
  <si>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</si>
  <si>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</si>
  <si>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</si>
  <si>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</si>
  <si>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</si>
  <si>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</si>
  <si>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</si>
  <si>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</si>
  <si>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</si>
  <si>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</si>
  <si>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</si>
  <si>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</si>
  <si>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</si>
  <si>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</si>
  <si>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</si>
  <si>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</si>
  <si>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</si>
  <si>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</si>
  <si>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</si>
  <si>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</si>
  <si>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</si>
  <si>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</si>
  <si>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</si>
  <si>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</si>
  <si>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</si>
  <si>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</si>
  <si>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</si>
  <si>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</si>
  <si>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</si>
  <si>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</si>
  <si>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</si>
  <si>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</si>
  <si>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</si>
  <si>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</si>
  <si>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</si>
  <si>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</si>
  <si>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</si>
  <si>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</si>
  <si>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</si>
  <si>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</si>
  <si>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</si>
  <si>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</si>
  <si>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</si>
  <si>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</si>
  <si>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</si>
  <si>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</si>
  <si>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</si>
  <si>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</si>
  <si>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</si>
  <si>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</si>
  <si>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</si>
  <si>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</si>
  <si>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</si>
  <si>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</si>
  <si>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</si>
  <si>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</si>
  <si>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</si>
  <si>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</si>
  <si>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</si>
  <si>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</si>
  <si>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</si>
  <si>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</si>
  <si>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</si>
  <si>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</si>
  <si>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</si>
  <si>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</si>
  <si>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</si>
  <si>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</si>
  <si>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</si>
  <si>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</si>
  <si>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</si>
  <si>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</si>
  <si>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</si>
  <si>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</si>
  <si>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</si>
  <si>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</si>
  <si>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</si>
  <si>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</si>
  <si>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</si>
  <si>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</si>
  <si>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</si>
  <si>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</si>
  <si>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</si>
  <si>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</si>
  <si>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</si>
  <si>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</si>
  <si>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</si>
  <si>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</si>
  <si>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</si>
  <si>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</si>
  <si>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</si>
  <si>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</si>
  <si>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</si>
  <si>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</si>
  <si>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</si>
  <si>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</si>
  <si>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</si>
  <si>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</si>
  <si>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</si>
  <si>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</si>
  <si>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</si>
  <si>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</si>
  <si>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</si>
  <si>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</si>
  <si>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</si>
  <si>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</si>
  <si>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</si>
  <si>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</si>
  <si>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</si>
  <si>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</si>
  <si>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</si>
  <si>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</si>
  <si>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</si>
  <si>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</si>
  <si>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</si>
  <si>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</si>
  <si>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</si>
  <si>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</si>
  <si>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</si>
  <si>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</si>
  <si>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</si>
  <si>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</si>
  <si>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</si>
  <si>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</si>
  <si>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</si>
  <si>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</si>
  <si>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</si>
  <si>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</si>
  <si>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</si>
  <si>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</si>
  <si>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</si>
  <si>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</si>
  <si>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</si>
  <si>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</si>
  <si>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</si>
  <si>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</si>
  <si>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</si>
  <si>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</si>
  <si>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</si>
  <si>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</si>
  <si>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</si>
  <si>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</si>
  <si>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</si>
  <si>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</si>
  <si>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</si>
  <si>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</si>
  <si>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</si>
  <si>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</si>
  <si>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</si>
  <si>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</si>
  <si>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</si>
  <si>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</si>
  <si>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</si>
  <si>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</si>
  <si>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</si>
  <si>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</si>
  <si>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</si>
  <si>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</si>
  <si>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</si>
  <si>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</si>
  <si>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</si>
  <si>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</si>
  <si>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</si>
  <si>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</si>
  <si>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</si>
  <si>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</si>
  <si>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</si>
  <si>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</si>
  <si>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</si>
  <si>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</si>
  <si>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</si>
  <si>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</si>
  <si>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</si>
  <si>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</si>
  <si>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</si>
  <si>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</si>
  <si>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</si>
  <si>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</si>
  <si>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</si>
  <si>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</si>
  <si>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</si>
  <si>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</si>
  <si>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</si>
  <si>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</si>
  <si>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</si>
  <si>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</si>
  <si>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</si>
  <si>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</si>
  <si>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</si>
  <si>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</si>
  <si>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</si>
  <si>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</si>
  <si>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</si>
  <si>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</si>
  <si>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</si>
  <si>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</si>
  <si>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</si>
  <si>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</si>
  <si>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</si>
  <si>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</si>
  <si>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</si>
  <si>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</si>
  <si>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</si>
  <si>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</si>
  <si>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</si>
  <si>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</si>
  <si>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</si>
  <si>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</si>
  <si>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</si>
  <si>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</si>
  <si>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</si>
  <si>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</si>
  <si>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</si>
  <si>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</si>
  <si>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</si>
  <si>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</si>
  <si>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</si>
  <si>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</si>
  <si>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</si>
  <si>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</si>
  <si>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</si>
  <si>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</si>
  <si>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</si>
  <si>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</si>
  <si>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</si>
  <si>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</si>
  <si>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</si>
  <si>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</si>
  <si>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</si>
  <si>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</si>
  <si>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</si>
  <si>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</si>
  <si>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</si>
  <si>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</si>
  <si>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</si>
  <si>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</si>
  <si>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</si>
  <si>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</si>
  <si>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</si>
  <si>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</si>
  <si>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</si>
  <si>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</si>
  <si>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</si>
  <si>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</si>
  <si>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</si>
  <si>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</si>
  <si>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</si>
  <si>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</si>
  <si>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</si>
  <si>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</si>
  <si>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</si>
  <si>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</si>
  <si>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</si>
  <si>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</si>
  <si>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</si>
  <si>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</si>
  <si>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</si>
  <si>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</si>
  <si>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</si>
  <si>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</si>
  <si>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</si>
  <si>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</si>
  <si>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</si>
  <si>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</si>
  <si>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</si>
  <si>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</si>
  <si>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</si>
  <si>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</si>
  <si>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</si>
  <si>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</si>
  <si>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</si>
  <si>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</si>
  <si>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</si>
  <si>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</si>
  <si>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</si>
  <si>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</si>
  <si>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</si>
  <si>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</si>
  <si>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</si>
  <si>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</si>
  <si>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</si>
  <si>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</si>
  <si>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</si>
  <si>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</si>
  <si>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</si>
  <si>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</si>
  <si>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</si>
  <si>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</si>
  <si>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</si>
  <si>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</si>
  <si>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</si>
  <si>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</si>
  <si>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</si>
  <si>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</si>
  <si>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</si>
  <si>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</si>
  <si>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</si>
  <si>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</si>
  <si>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</si>
  <si>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</si>
  <si>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</si>
  <si>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</si>
  <si>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</si>
  <si>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</si>
  <si>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</si>
  <si>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</si>
  <si>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</si>
  <si>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</si>
  <si>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</si>
  <si>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</si>
  <si>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</si>
  <si>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</si>
  <si>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</si>
  <si>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</si>
  <si>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</si>
  <si>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</si>
  <si>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</si>
  <si>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</si>
  <si>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</si>
  <si>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</si>
  <si>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</si>
  <si>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</si>
  <si>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</si>
  <si>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</si>
  <si>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</si>
  <si>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</si>
  <si>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</si>
  <si>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</si>
  <si>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</si>
  <si>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</si>
  <si>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</si>
  <si>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</si>
  <si>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</si>
  <si>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</si>
  <si>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</si>
  <si>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</si>
  <si>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</si>
  <si>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</si>
  <si>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</si>
  <si>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</si>
  <si>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</si>
  <si>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</si>
  <si>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</si>
  <si>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</si>
  <si>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</si>
  <si>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</si>
  <si>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</si>
  <si>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</si>
  <si>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</si>
  <si>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</si>
  <si>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</si>
  <si>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</si>
  <si>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</si>
  <si>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</si>
  <si>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</si>
  <si>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</si>
  <si>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</si>
  <si>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</si>
  <si>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</si>
  <si>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</si>
  <si>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</si>
  <si>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</si>
  <si>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</si>
  <si>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</si>
  <si>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</si>
  <si>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</si>
  <si>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</si>
  <si>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</si>
  <si>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</si>
  <si>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</si>
  <si>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</si>
  <si>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</si>
  <si>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</si>
  <si>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</si>
  <si>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</si>
  <si>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</si>
  <si>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</si>
  <si>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</si>
  <si>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</si>
  <si>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</si>
  <si>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</si>
  <si>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</si>
  <si>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</si>
  <si>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</si>
  <si>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</si>
  <si>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</si>
  <si>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</si>
  <si>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</si>
  <si>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</si>
  <si>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</si>
  <si>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</si>
  <si>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</si>
  <si>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</si>
  <si>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</si>
  <si>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</si>
  <si>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</si>
  <si>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</si>
  <si>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</si>
  <si>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</si>
  <si>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</si>
  <si>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</si>
  <si>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</si>
  <si>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</si>
  <si>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</si>
  <si>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</si>
  <si>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</si>
  <si>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</si>
  <si>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</si>
  <si>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</si>
  <si>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</si>
  <si>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</si>
  <si>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</si>
  <si>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</si>
  <si>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</si>
  <si>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</si>
  <si>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</si>
  <si>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</si>
  <si>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</si>
  <si>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</si>
  <si>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</si>
  <si>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</si>
  <si>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</si>
  <si>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</si>
  <si>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</si>
  <si>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</si>
  <si>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</si>
  <si>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</si>
  <si>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</si>
  <si>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</si>
  <si>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</si>
  <si>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</si>
  <si>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</si>
  <si>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</si>
  <si>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</si>
  <si>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</si>
  <si>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</si>
  <si>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</si>
  <si>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</si>
  <si>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</si>
  <si>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</si>
  <si>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</si>
  <si>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</si>
  <si>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</si>
  <si>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</si>
  <si>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</si>
  <si>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</si>
  <si>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</si>
  <si>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</si>
  <si>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</si>
  <si>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</si>
  <si>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</si>
  <si>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</si>
  <si>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</si>
  <si>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</si>
  <si>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</si>
  <si>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</si>
  <si>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</si>
  <si>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</si>
  <si>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</si>
  <si>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</si>
  <si>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</si>
  <si>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</si>
  <si>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</si>
  <si>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</si>
  <si>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</si>
  <si>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</si>
  <si>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</si>
  <si>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</si>
  <si>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</si>
  <si>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</si>
  <si>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</si>
  <si>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</si>
  <si>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</si>
  <si>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</si>
  <si>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</si>
  <si>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</si>
  <si>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</si>
  <si>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</si>
  <si>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</si>
  <si>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</si>
  <si>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</si>
  <si>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</si>
  <si>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</si>
  <si>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</si>
  <si>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</si>
  <si>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</si>
  <si>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</si>
  <si>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</si>
  <si>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</si>
  <si>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</si>
  <si>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</si>
  <si>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</si>
  <si>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</si>
  <si>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</si>
  <si>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</si>
  <si>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</si>
  <si>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</si>
  <si>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</si>
  <si>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</si>
  <si>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</si>
  <si>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</si>
  <si>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</si>
  <si>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</si>
  <si>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</si>
  <si>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</si>
  <si>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</si>
  <si>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</si>
  <si>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</si>
  <si>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</si>
  <si>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</si>
  <si>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</si>
  <si>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</si>
  <si>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</si>
  <si>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</si>
  <si>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</si>
  <si>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</si>
  <si>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</si>
  <si>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</si>
  <si>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</si>
  <si>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</si>
  <si>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</si>
  <si>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</si>
  <si>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</si>
  <si>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</si>
  <si>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</si>
  <si>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</si>
  <si>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</si>
  <si>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</si>
  <si>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</si>
  <si>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</si>
  <si>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</si>
  <si>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</si>
  <si>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</si>
  <si>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</si>
  <si>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</si>
  <si>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</si>
  <si>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</si>
  <si>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</si>
  <si>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</si>
  <si>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</si>
  <si>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</si>
  <si>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</si>
  <si>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</si>
  <si>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</si>
  <si>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</si>
  <si>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</si>
  <si>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</si>
  <si>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</si>
  <si>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</si>
  <si>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</si>
  <si>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</si>
  <si>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</si>
  <si>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</si>
  <si>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</si>
  <si>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</si>
  <si>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</si>
  <si>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</si>
  <si>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</si>
  <si>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</si>
  <si>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</si>
  <si>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</si>
  <si>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</si>
  <si>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</si>
  <si>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</si>
  <si>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</si>
  <si>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</si>
  <si>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</si>
  <si>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</si>
  <si>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</si>
  <si>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</si>
  <si>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</si>
  <si>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</si>
  <si>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</si>
  <si>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</si>
  <si>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</si>
  <si>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</si>
  <si>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</si>
  <si>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</si>
  <si>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</si>
  <si>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</si>
  <si>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</si>
  <si>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</si>
  <si>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</si>
  <si>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</si>
  <si>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</si>
  <si>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</si>
  <si>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</si>
  <si>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</si>
  <si>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</si>
  <si>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</si>
  <si>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</si>
  <si>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</si>
  <si>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</si>
  <si>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</si>
  <si>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</si>
  <si>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</si>
  <si>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</si>
  <si>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</si>
  <si>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</si>
  <si>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</si>
  <si>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</si>
  <si>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</si>
  <si>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</si>
  <si>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</si>
  <si>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</si>
  <si>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</si>
  <si>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</si>
  <si>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</si>
  <si>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</si>
  <si>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</si>
  <si>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</si>
  <si>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</si>
  <si>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</si>
  <si>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</si>
  <si>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</si>
  <si>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</si>
  <si>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</si>
  <si>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</si>
  <si>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</si>
  <si>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</si>
  <si>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</si>
  <si>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</si>
  <si>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</si>
  <si>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</si>
  <si>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</si>
  <si>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</si>
  <si>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</si>
  <si>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</si>
  <si>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</si>
  <si>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</si>
  <si>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</si>
  <si>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</si>
  <si>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</si>
  <si>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</si>
  <si>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</si>
  <si>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</si>
  <si>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</si>
  <si>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</si>
  <si>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</si>
  <si>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</si>
  <si>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</si>
  <si>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</si>
  <si>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</si>
  <si>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</si>
  <si>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</si>
  <si>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</si>
  <si>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</si>
  <si>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</si>
  <si>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</si>
  <si>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</si>
  <si>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</si>
  <si>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</si>
  <si>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</si>
  <si>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</si>
  <si>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</si>
  <si>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</si>
  <si>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</si>
  <si>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</si>
  <si>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</si>
  <si>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</si>
  <si>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</si>
  <si>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</si>
  <si>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</si>
  <si>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</si>
  <si>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</si>
  <si>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</si>
  <si>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</si>
  <si>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</si>
  <si>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</si>
  <si>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</si>
  <si>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</si>
  <si>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</si>
  <si>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</si>
  <si>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</si>
  <si>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</si>
  <si>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</si>
  <si>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</si>
  <si>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</si>
  <si>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</si>
  <si>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</si>
  <si>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</si>
  <si>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</si>
  <si>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</si>
  <si>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</si>
  <si>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</si>
  <si>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</si>
  <si>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</si>
  <si>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</si>
  <si>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</si>
  <si>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</si>
  <si>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</si>
  <si>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</si>
  <si>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</si>
  <si>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</si>
  <si>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</si>
  <si>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</si>
  <si>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</si>
  <si>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</si>
  <si>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</si>
  <si>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</si>
  <si>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</si>
  <si>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</si>
  <si>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</si>
  <si>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</si>
  <si>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</si>
  <si>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</si>
  <si>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</si>
  <si>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</si>
  <si>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</si>
  <si>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</si>
  <si>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</si>
  <si>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</si>
  <si>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</si>
  <si>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</si>
  <si>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</si>
  <si>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</si>
  <si>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</si>
  <si>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</si>
  <si>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</si>
  <si>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</si>
  <si>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</si>
  <si>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</si>
  <si>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</si>
  <si>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</si>
  <si>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</si>
  <si>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</si>
  <si>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</si>
  <si>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</si>
  <si>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</si>
  <si>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</si>
  <si>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</si>
  <si>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</si>
  <si>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</si>
  <si>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</si>
  <si>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</si>
  <si>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</si>
  <si>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</si>
  <si>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</si>
  <si>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</si>
  <si>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</si>
  <si>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</si>
  <si>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</si>
  <si>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</si>
  <si>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</si>
  <si>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</si>
  <si>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</si>
  <si>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</si>
  <si>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</si>
  <si>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</si>
  <si>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</si>
  <si>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</si>
  <si>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</si>
  <si>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</si>
  <si>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</si>
  <si>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</si>
  <si>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</si>
  <si>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</si>
  <si>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</si>
  <si>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</si>
  <si>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</si>
  <si>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</si>
  <si>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</si>
  <si>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</si>
  <si>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</si>
  <si>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</si>
  <si>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</si>
  <si>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</si>
  <si>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</si>
  <si>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</si>
  <si>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</si>
  <si>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</si>
  <si>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</si>
  <si>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</si>
  <si>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</si>
  <si>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</si>
  <si>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</si>
  <si>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</si>
  <si>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</si>
  <si>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</si>
  <si>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</si>
  <si>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</si>
  <si>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</si>
  <si>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</si>
  <si>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</si>
  <si>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</si>
  <si>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</si>
  <si>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</si>
  <si>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</si>
  <si>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</si>
  <si>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</si>
  <si>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</si>
  <si>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</si>
  <si>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</si>
  <si>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</si>
  <si>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</si>
  <si>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</si>
  <si>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</si>
  <si>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</si>
  <si>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</si>
  <si>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</si>
  <si>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</si>
  <si>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</si>
  <si>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</si>
  <si>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</si>
  <si>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</si>
  <si>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</si>
  <si>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</si>
  <si>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</si>
  <si>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</si>
  <si>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</si>
  <si>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</si>
  <si>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</si>
  <si>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</si>
  <si>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</si>
  <si>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</si>
  <si>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</si>
  <si>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</si>
  <si>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</si>
  <si>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</si>
  <si>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</si>
  <si>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</si>
  <si>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</si>
  <si>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</si>
  <si>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</si>
  <si>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</si>
  <si>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</si>
  <si>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</si>
  <si>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</si>
  <si>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</si>
  <si>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</si>
  <si>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</si>
  <si>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</si>
  <si>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</si>
  <si>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</si>
  <si>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</si>
  <si>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</si>
  <si>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</si>
  <si>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</si>
  <si>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</si>
  <si>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</si>
  <si>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</si>
  <si>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</si>
  <si>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</si>
  <si>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</si>
  <si>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</si>
  <si>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</si>
  <si>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</si>
  <si>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</si>
  <si>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</si>
  <si>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</si>
  <si>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</si>
  <si>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</si>
  <si>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</si>
  <si>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</si>
  <si>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</si>
  <si>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</si>
  <si>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</si>
  <si>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</si>
  <si>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</si>
  <si>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</si>
  <si>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</si>
  <si>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</si>
  <si>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</si>
  <si>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</si>
  <si>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</si>
  <si>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</si>
  <si>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</si>
  <si>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</si>
  <si>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</si>
  <si>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</si>
  <si>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</si>
  <si>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</si>
  <si>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</si>
  <si>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</si>
  <si>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</si>
  <si>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</si>
  <si>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</si>
  <si>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</si>
  <si>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</si>
  <si>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</si>
  <si>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</si>
  <si>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</si>
  <si>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</si>
  <si>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</si>
  <si>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</si>
  <si>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</si>
  <si>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</si>
  <si>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</si>
  <si>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</si>
  <si>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</si>
  <si>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</si>
  <si>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</si>
  <si>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</si>
  <si>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</si>
  <si>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</si>
  <si>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</si>
  <si>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</si>
  <si>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</si>
  <si>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</si>
  <si>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</si>
  <si>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</si>
  <si>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</si>
  <si>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</si>
  <si>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</si>
  <si>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</si>
  <si>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</si>
  <si>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</si>
  <si>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</si>
  <si>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</si>
  <si>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</si>
  <si>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</si>
  <si>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</si>
  <si>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</si>
  <si>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</si>
  <si>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</si>
  <si>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</si>
  <si>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</si>
  <si>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</si>
  <si>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</si>
  <si>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</si>
  <si>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</si>
  <si>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</si>
  <si>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</si>
  <si>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</si>
  <si>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</si>
  <si>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</si>
  <si>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</si>
  <si>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</si>
  <si>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</si>
  <si>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</si>
  <si>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</si>
  <si>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</si>
  <si>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</si>
  <si>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</si>
  <si>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</si>
  <si>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</si>
  <si>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</si>
  <si>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</si>
  <si>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</si>
  <si>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</si>
  <si>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</si>
  <si>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</si>
  <si>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</si>
  <si>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</si>
  <si>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</si>
  <si>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</si>
  <si>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</si>
  <si>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</si>
  <si>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</si>
  <si>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</si>
  <si>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</si>
  <si>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</si>
  <si>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</si>
  <si>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</si>
  <si>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</si>
  <si>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</si>
  <si>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</si>
  <si>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</si>
  <si>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</si>
  <si>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</si>
  <si>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</si>
  <si>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</si>
  <si>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</si>
  <si>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</si>
  <si>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</si>
  <si>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</si>
  <si>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</si>
  <si>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</si>
  <si>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</si>
  <si>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</si>
  <si>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</si>
  <si>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</si>
  <si>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</si>
  <si>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</si>
  <si>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</si>
  <si>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</si>
  <si>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</si>
  <si>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</si>
  <si>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</si>
  <si>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</si>
  <si>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</si>
  <si>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</si>
  <si>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</si>
  <si>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</si>
  <si>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</si>
  <si>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</si>
  <si>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</si>
  <si>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</si>
  <si>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</si>
  <si>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</si>
  <si>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</si>
  <si>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</si>
  <si>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</si>
  <si>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</si>
  <si>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</si>
  <si>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</si>
  <si>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</si>
  <si>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</si>
  <si>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</si>
  <si>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</si>
  <si>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</si>
  <si>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</si>
  <si>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</si>
  <si>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</si>
  <si>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</si>
  <si>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</si>
  <si>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</si>
  <si>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</si>
  <si>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</si>
  <si>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</si>
  <si>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</si>
  <si>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</si>
  <si>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</si>
  <si>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</si>
  <si>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</si>
  <si>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</si>
  <si>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</si>
  <si>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</si>
  <si>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</si>
  <si>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</si>
  <si>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</si>
  <si>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</si>
  <si>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</si>
  <si>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</si>
  <si>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</si>
  <si>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</si>
  <si>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</si>
  <si>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</si>
  <si>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</si>
  <si>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</si>
  <si>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</si>
  <si>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</si>
  <si>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</si>
  <si>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</si>
  <si>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</si>
  <si>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</si>
  <si>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</si>
  <si>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</si>
  <si>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</si>
  <si>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</si>
  <si>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</si>
  <si>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</si>
  <si>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</si>
  <si>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</si>
  <si>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</si>
  <si>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</si>
  <si>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</si>
  <si>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</si>
  <si>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</si>
  <si>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</si>
  <si>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</si>
  <si>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</si>
  <si>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</si>
  <si>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</si>
  <si>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</si>
  <si>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</si>
  <si>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</si>
  <si>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</si>
  <si>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</si>
  <si>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</si>
  <si>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</si>
  <si>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</si>
  <si>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</si>
  <si>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</si>
  <si>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</si>
  <si>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</si>
  <si>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</si>
  <si>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</si>
  <si>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</si>
  <si>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</si>
  <si>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</si>
  <si>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</si>
  <si>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</si>
  <si>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</si>
  <si>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</si>
  <si>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</si>
  <si>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</si>
  <si>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</si>
  <si>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</si>
  <si>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</si>
  <si>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</si>
  <si>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</si>
  <si>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</si>
  <si>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</si>
  <si>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</si>
  <si>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</si>
  <si>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</si>
  <si>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</si>
  <si>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</si>
  <si>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</si>
  <si>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</si>
  <si>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</si>
  <si>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</si>
  <si>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</si>
  <si>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</si>
  <si>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</si>
  <si>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</si>
  <si>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</si>
  <si>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</si>
  <si>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</si>
  <si>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</si>
  <si>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</si>
  <si>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</si>
  <si>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</si>
  <si>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</si>
  <si>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</si>
  <si>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</si>
  <si>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</si>
  <si>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</si>
  <si>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</si>
  <si>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</si>
  <si>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</si>
  <si>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</si>
  <si>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</si>
  <si>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</si>
  <si>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</si>
  <si>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</si>
  <si>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</si>
  <si>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</si>
  <si>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</si>
  <si>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</si>
  <si>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</si>
  <si>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</si>
  <si>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</si>
  <si>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</si>
  <si>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</si>
  <si>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</si>
  <si>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</si>
  <si>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</si>
  <si>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</si>
  <si>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</si>
  <si>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</si>
  <si>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</si>
  <si>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</si>
  <si>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</si>
  <si>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</si>
  <si>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</si>
  <si>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</si>
  <si>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</si>
  <si>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</si>
  <si>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</si>
  <si>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</si>
  <si>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</si>
  <si>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</si>
  <si>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</si>
  <si>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</si>
  <si>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</si>
  <si>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</si>
  <si>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</si>
  <si>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</si>
  <si>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</si>
  <si>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</si>
  <si>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</si>
  <si>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</si>
  <si>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</si>
  <si>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</si>
  <si>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</si>
  <si>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</si>
  <si>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</si>
  <si>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</si>
  <si>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</si>
  <si>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</si>
  <si>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</si>
  <si>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</si>
  <si>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</si>
  <si>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</si>
  <si>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</si>
  <si>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</si>
  <si>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</si>
  <si>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</si>
  <si>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</si>
  <si>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</si>
  <si>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</si>
  <si>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</si>
  <si>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</si>
  <si>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</si>
  <si>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</si>
  <si>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</si>
  <si>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</si>
  <si>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</si>
  <si>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</si>
  <si>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</si>
  <si>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</si>
  <si>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</si>
  <si>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</si>
  <si>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</si>
  <si>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</si>
  <si>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</si>
  <si>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</si>
  <si>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</si>
  <si>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</si>
  <si>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</si>
  <si>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</si>
  <si>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</si>
  <si>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</si>
  <si>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</si>
  <si>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</si>
  <si>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</si>
  <si>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</si>
  <si>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</si>
  <si>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</si>
  <si>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</si>
  <si>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</si>
  <si>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</si>
  <si>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</si>
  <si>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</si>
  <si>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</si>
  <si>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</si>
  <si>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</si>
  <si>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</si>
  <si>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</si>
  <si>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</si>
  <si>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</si>
  <si>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</si>
  <si>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</si>
  <si>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</si>
  <si>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</si>
  <si>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</si>
  <si>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</si>
  <si>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</si>
  <si>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</si>
  <si>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</si>
  <si>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</si>
  <si>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</si>
  <si>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</si>
  <si>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</si>
  <si>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</si>
  <si>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</si>
  <si>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</si>
  <si>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</si>
  <si>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</si>
  <si>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</si>
  <si>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</si>
  <si>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</si>
  <si>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</si>
  <si>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</si>
  <si>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</si>
  <si>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</si>
  <si>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</si>
  <si>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</si>
  <si>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</si>
  <si>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</si>
  <si>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</si>
  <si>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</si>
  <si>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</si>
  <si>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</si>
  <si>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</si>
  <si>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</si>
  <si>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</si>
  <si>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</si>
  <si>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</si>
  <si>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</si>
  <si>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</si>
  <si>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</si>
  <si>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</si>
  <si>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</si>
  <si>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</si>
  <si>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</si>
  <si>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</si>
  <si>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</si>
  <si>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</si>
  <si>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</si>
  <si>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</si>
  <si>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</si>
  <si>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</si>
  <si>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</si>
  <si>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</si>
  <si>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</si>
  <si>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</si>
  <si>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</si>
  <si>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</si>
  <si>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</si>
  <si>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</si>
  <si>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</si>
  <si>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</si>
  <si>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</si>
  <si>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</si>
  <si>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</si>
  <si>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</si>
  <si>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</si>
  <si>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</si>
  <si>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</si>
  <si>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</si>
  <si>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</si>
  <si>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</si>
  <si>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</si>
  <si>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</si>
  <si>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</si>
  <si>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</si>
  <si>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</si>
  <si>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</si>
  <si>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</si>
  <si>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</si>
  <si>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</si>
  <si>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</si>
  <si>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</si>
  <si>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</si>
  <si>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</si>
  <si>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</si>
  <si>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</si>
  <si>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</si>
  <si>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</si>
  <si>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</si>
  <si>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</si>
  <si>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</si>
  <si>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</si>
  <si>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</si>
  <si>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</si>
  <si>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</si>
  <si>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</si>
  <si>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</si>
  <si>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</si>
  <si>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</si>
  <si>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</si>
  <si>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</si>
  <si>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</si>
  <si>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</si>
  <si>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</si>
  <si>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</si>
  <si>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</si>
  <si>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</si>
  <si>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</si>
  <si>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</si>
  <si>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</si>
  <si>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</si>
  <si>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</si>
  <si>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</si>
  <si>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</si>
  <si>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</si>
  <si>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</si>
  <si>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</si>
  <si>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</si>
  <si>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</si>
  <si>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</si>
  <si>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</si>
  <si>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</si>
  <si>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</si>
  <si>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</si>
  <si>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</si>
  <si>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</si>
  <si>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</si>
  <si>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</si>
  <si>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</si>
  <si>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</si>
  <si>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</si>
  <si>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</si>
  <si>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</si>
  <si>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</si>
  <si>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</si>
  <si>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</si>
  <si>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</si>
  <si>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</si>
  <si>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</si>
  <si>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</si>
  <si>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</si>
  <si>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</si>
  <si>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</si>
  <si>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</si>
  <si>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</si>
  <si>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</si>
  <si>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</si>
  <si>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</si>
  <si>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</si>
  <si>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</si>
  <si>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</si>
  <si>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</si>
  <si>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</si>
  <si>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</si>
  <si>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</si>
  <si>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</si>
  <si>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</si>
  <si>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</si>
  <si>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</si>
  <si>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</si>
  <si>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</si>
  <si>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</si>
  <si>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</si>
  <si>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</si>
  <si>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</si>
  <si>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</si>
  <si>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</si>
  <si>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</si>
  <si>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</si>
  <si>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</si>
  <si>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</si>
  <si>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</si>
  <si>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</si>
  <si>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</si>
  <si>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</si>
  <si>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</si>
  <si>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</si>
  <si>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</si>
  <si>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</si>
  <si>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</si>
  <si>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</si>
  <si>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</si>
  <si>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</si>
  <si>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</si>
  <si>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</si>
  <si>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</si>
  <si>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</si>
  <si>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</si>
  <si>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</si>
  <si>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</si>
  <si>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</si>
  <si>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</si>
  <si>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</si>
  <si>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</si>
  <si>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</si>
  <si>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</si>
  <si>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</si>
  <si>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</si>
  <si>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</si>
  <si>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</si>
  <si>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</si>
  <si>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</si>
  <si>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</si>
  <si>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</si>
  <si>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</si>
  <si>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</si>
  <si>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</si>
  <si>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</si>
  <si>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</si>
  <si>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</si>
  <si>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</si>
  <si>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</si>
  <si>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</si>
  <si>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</si>
  <si>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</si>
  <si>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</si>
  <si>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</si>
  <si>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</si>
  <si>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</si>
  <si>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</si>
  <si>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</si>
  <si>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</si>
  <si>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</si>
  <si>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</si>
  <si>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</si>
  <si>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</si>
  <si>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</si>
  <si>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</si>
  <si>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</si>
  <si>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</si>
  <si>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</si>
  <si>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</si>
  <si>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</si>
  <si>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</si>
  <si>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</si>
  <si>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</si>
  <si>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</si>
  <si>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</si>
  <si>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</si>
  <si>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</si>
  <si>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</si>
  <si>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</si>
  <si>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</si>
  <si>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</si>
  <si>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</si>
  <si>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</si>
  <si>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</si>
  <si>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</si>
  <si>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</si>
  <si>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</si>
  <si>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</si>
  <si>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</si>
  <si>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</si>
  <si>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</si>
  <si>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</si>
  <si>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</si>
  <si>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</si>
  <si>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</si>
  <si>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</si>
  <si>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</si>
  <si>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</si>
  <si>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</si>
  <si>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</si>
  <si>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</si>
  <si>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</si>
  <si>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</si>
  <si>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</si>
  <si>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</si>
  <si>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</si>
  <si>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</si>
  <si>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</si>
  <si>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</si>
  <si>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</si>
  <si>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</si>
  <si>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</si>
  <si>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</si>
  <si>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</si>
  <si>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</si>
  <si>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</si>
  <si>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</si>
  <si>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</si>
  <si>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</si>
  <si>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</si>
  <si>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</si>
  <si>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</si>
  <si>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</si>
  <si>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</si>
  <si>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</si>
  <si>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</si>
  <si>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</si>
  <si>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</si>
  <si>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</si>
  <si>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</si>
  <si>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</si>
  <si>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</si>
  <si>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</si>
  <si>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</si>
  <si>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</si>
  <si>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</si>
  <si>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</si>
  <si>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</si>
  <si>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</si>
  <si>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</si>
  <si>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</si>
  <si>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</si>
  <si>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</si>
  <si>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</si>
  <si>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</si>
  <si>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</si>
  <si>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</si>
  <si>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</si>
  <si>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</si>
  <si>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</si>
  <si>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</si>
  <si>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</si>
  <si>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</si>
  <si>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</si>
  <si>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</si>
  <si>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</si>
  <si>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</si>
  <si>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</si>
  <si>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</si>
  <si>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</si>
  <si>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</si>
  <si>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</si>
  <si>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</si>
  <si>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</si>
  <si>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</si>
  <si>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</si>
  <si>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</si>
  <si>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</si>
  <si>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</si>
  <si>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</si>
  <si>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</si>
  <si>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</si>
  <si>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</si>
  <si>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</si>
  <si>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</si>
  <si>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</si>
  <si>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</si>
  <si>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</si>
  <si>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</si>
  <si>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</si>
  <si>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</si>
  <si>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</si>
  <si>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</si>
  <si>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</si>
  <si>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</si>
  <si>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</si>
  <si>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</si>
  <si>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</si>
  <si>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</si>
  <si>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</si>
  <si>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</si>
  <si>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</si>
  <si>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</si>
  <si>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</si>
  <si>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</si>
  <si>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</si>
  <si>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</si>
  <si>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</si>
  <si>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</si>
  <si>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</si>
  <si>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</si>
  <si>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</si>
  <si>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</si>
  <si>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</si>
  <si>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</si>
  <si>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</si>
  <si>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</si>
  <si>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</si>
  <si>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</si>
  <si>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</si>
  <si>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</si>
  <si>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</si>
  <si>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</si>
  <si>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</si>
  <si>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</si>
  <si>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</si>
  <si>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</si>
  <si>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</si>
  <si>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</si>
  <si>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</si>
  <si>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</si>
  <si>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</si>
  <si>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</si>
  <si>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</si>
  <si>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</si>
  <si>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</si>
  <si>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</si>
  <si>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</si>
  <si>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</si>
  <si>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</si>
  <si>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</si>
  <si>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</si>
  <si>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</si>
  <si>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</si>
  <si>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</si>
  <si>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</si>
  <si>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</si>
  <si>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</si>
  <si>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</si>
  <si>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</si>
  <si>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</si>
  <si>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</si>
  <si>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</si>
  <si>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</si>
  <si>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</si>
  <si>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</si>
  <si>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</si>
  <si>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</si>
  <si>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</si>
  <si>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</si>
  <si>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</si>
  <si>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</si>
  <si>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</si>
  <si>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</si>
  <si>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</si>
  <si>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</si>
  <si>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</si>
  <si>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</si>
  <si>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</si>
  <si>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</si>
  <si>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</si>
  <si>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</si>
  <si>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</si>
  <si>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</si>
  <si>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</si>
  <si>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</si>
  <si>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</si>
  <si>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</si>
  <si>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</si>
  <si>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</si>
  <si>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</si>
  <si>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</si>
  <si>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</si>
  <si>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</si>
  <si>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</si>
  <si>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</si>
  <si>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</si>
  <si>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</si>
  <si>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</si>
  <si>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</si>
  <si>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</si>
  <si>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</si>
  <si>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</si>
  <si>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</si>
  <si>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</si>
  <si>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</si>
  <si>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</si>
  <si>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</si>
  <si>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</si>
  <si>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</si>
  <si>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</si>
  <si>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</si>
  <si>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</si>
  <si>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</si>
  <si>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</si>
  <si>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</si>
  <si>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</si>
  <si>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</si>
  <si>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</si>
  <si>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</si>
  <si>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</si>
  <si>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</si>
  <si>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</si>
  <si>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</si>
  <si>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</si>
  <si>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</si>
  <si>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</si>
  <si>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</si>
  <si>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</si>
  <si>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</si>
  <si>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</si>
  <si>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</si>
  <si>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</si>
  <si>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</si>
  <si>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</si>
  <si>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</si>
  <si>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</si>
  <si>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</si>
  <si>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</si>
  <si>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</si>
  <si>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</si>
  <si>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</si>
  <si>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</si>
  <si>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</si>
  <si>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</si>
  <si>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</si>
  <si>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</si>
  <si>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</si>
  <si>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</si>
  <si>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</si>
  <si>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</si>
  <si>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</si>
  <si>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</si>
  <si>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</si>
  <si>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</si>
  <si>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</si>
  <si>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</si>
  <si>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</si>
  <si>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</si>
  <si>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</si>
  <si>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</si>
  <si>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</si>
  <si>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</si>
  <si>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</si>
  <si>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</si>
  <si>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</si>
  <si>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</si>
  <si>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</si>
  <si>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</si>
  <si>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</si>
  <si>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</si>
  <si>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</si>
  <si>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</si>
  <si>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</si>
  <si>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</si>
  <si>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</si>
  <si>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</si>
  <si>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</si>
  <si>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</si>
  <si>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</si>
  <si>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</si>
  <si>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</si>
  <si>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</si>
  <si>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</si>
  <si>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</si>
  <si>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</si>
  <si>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</si>
  <si>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</si>
  <si>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</si>
  <si>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</si>
  <si>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</si>
  <si>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</si>
  <si>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</si>
  <si>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</si>
  <si>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</si>
  <si>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</si>
  <si>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</si>
  <si>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</si>
  <si>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</si>
  <si>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</si>
  <si>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</si>
  <si>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</si>
  <si>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</si>
  <si>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</si>
  <si>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</si>
  <si>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</si>
  <si>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</si>
  <si>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</si>
  <si>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</si>
  <si>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</si>
  <si>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</si>
  <si>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</si>
  <si>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</si>
  <si>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</si>
  <si>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</si>
  <si>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</si>
  <si>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</si>
  <si>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</si>
  <si>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</si>
  <si>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</si>
  <si>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</si>
  <si>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</si>
  <si>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</si>
  <si>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</si>
  <si>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</si>
  <si>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</si>
  <si>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</si>
  <si>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</si>
  <si>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</si>
  <si>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</si>
  <si>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</si>
  <si>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</si>
  <si>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</si>
  <si>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</si>
  <si>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</si>
  <si>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</si>
  <si>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</si>
  <si>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</si>
  <si>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</si>
  <si>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</si>
  <si>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</si>
  <si>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</si>
  <si>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</si>
  <si>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</si>
  <si>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</si>
  <si>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</si>
  <si>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</si>
  <si>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</si>
  <si>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</si>
  <si>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</si>
  <si>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</si>
  <si>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</si>
  <si>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</si>
  <si>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</si>
  <si>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</si>
  <si>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</si>
  <si>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</si>
  <si>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</si>
  <si>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</si>
  <si>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</si>
  <si>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</si>
  <si>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</si>
  <si>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</si>
  <si>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</si>
  <si>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</si>
  <si>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</si>
  <si>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</si>
  <si>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</si>
  <si>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</si>
  <si>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</si>
  <si>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</si>
  <si>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</si>
  <si>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</si>
  <si>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</si>
  <si>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</si>
  <si>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</si>
  <si>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</si>
  <si>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</si>
  <si>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</si>
  <si>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</si>
  <si>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</si>
  <si>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</si>
  <si>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</si>
  <si>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</si>
  <si>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</si>
  <si>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</si>
  <si>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</si>
  <si>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</si>
  <si>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</si>
  <si>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</si>
  <si>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</si>
  <si>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</si>
  <si>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</si>
  <si>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</si>
  <si>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</si>
  <si>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</si>
  <si>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</si>
  <si>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</si>
  <si>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</si>
  <si>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</si>
  <si>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</si>
  <si>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</si>
  <si>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</si>
  <si>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</si>
  <si>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</si>
  <si>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</si>
  <si>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</si>
  <si>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</si>
  <si>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</si>
  <si>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</si>
  <si>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</si>
  <si>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</si>
  <si>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</si>
  <si>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</si>
  <si>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</si>
  <si>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</si>
  <si>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</si>
  <si>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</si>
  <si>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</si>
  <si>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</si>
  <si>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</si>
  <si>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</si>
  <si>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</si>
  <si>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</si>
  <si>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</si>
  <si>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</si>
  <si>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</si>
  <si>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</si>
  <si>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</si>
  <si>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</si>
  <si>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</si>
  <si>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</si>
  <si>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</si>
  <si>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</si>
  <si>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</si>
  <si>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</si>
  <si>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</si>
  <si>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</si>
  <si>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</si>
  <si>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</si>
  <si>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</si>
  <si>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</si>
  <si>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</si>
  <si>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</si>
  <si>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</si>
  <si>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</si>
  <si>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</si>
  <si>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</si>
  <si>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</si>
  <si>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</si>
  <si>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</si>
  <si>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</si>
  <si>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</si>
  <si>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</si>
  <si>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</si>
  <si>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</si>
  <si>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</si>
  <si>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</si>
  <si>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</si>
  <si>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</si>
  <si>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</si>
  <si>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</si>
  <si>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</si>
  <si>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</si>
  <si>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</si>
  <si>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</si>
  <si>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</si>
  <si>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</si>
  <si>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</si>
  <si>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</si>
  <si>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</si>
  <si>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</si>
  <si>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</si>
  <si>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</si>
  <si>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</si>
  <si>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</si>
  <si>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</si>
  <si>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</si>
  <si>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</si>
  <si>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</si>
  <si>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</si>
  <si>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</si>
  <si>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</si>
  <si>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</si>
  <si>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</si>
  <si>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</si>
  <si>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</si>
  <si>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</si>
  <si>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</si>
  <si>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</si>
  <si>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</si>
  <si>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</si>
  <si>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</si>
  <si>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</si>
  <si>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</si>
  <si>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</si>
  <si>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</si>
  <si>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</si>
  <si>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</si>
  <si>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</si>
  <si>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</si>
  <si>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</si>
  <si>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</si>
  <si>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</si>
  <si>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</si>
  <si>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</si>
  <si>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</si>
  <si>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</si>
  <si>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</si>
  <si>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</si>
  <si>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</si>
  <si>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</si>
  <si>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</si>
  <si>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</si>
  <si>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</si>
  <si>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</si>
  <si>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</si>
  <si>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</si>
  <si>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</si>
  <si>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</si>
  <si>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</si>
  <si>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</si>
  <si>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</si>
  <si>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</si>
  <si>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</si>
  <si>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</si>
  <si>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</si>
  <si>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</si>
  <si>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</si>
  <si>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</si>
  <si>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</si>
  <si>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</si>
  <si>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</si>
  <si>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</si>
  <si>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</si>
  <si>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</si>
  <si>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</si>
  <si>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</si>
  <si>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</si>
  <si>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</si>
  <si>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</si>
  <si>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</si>
  <si>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</si>
  <si>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</si>
  <si>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</si>
  <si>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</si>
  <si>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</si>
  <si>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</si>
  <si>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</si>
  <si>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</si>
  <si>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</si>
  <si>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</si>
  <si>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</si>
  <si>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</si>
  <si>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</si>
  <si>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</si>
  <si>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</si>
  <si>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</si>
  <si>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</si>
  <si>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</si>
  <si>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</si>
  <si>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</si>
  <si>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</si>
  <si>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</si>
  <si>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</si>
  <si>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</si>
  <si>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</si>
  <si>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</si>
  <si>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</si>
  <si>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</si>
  <si>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</si>
  <si>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</si>
  <si>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</si>
  <si>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</si>
  <si>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</si>
  <si>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</si>
  <si>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</si>
  <si>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</si>
  <si>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</si>
  <si>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</si>
  <si>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</si>
  <si>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</si>
  <si>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</si>
  <si>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</si>
  <si>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</si>
  <si>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</si>
  <si>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</si>
  <si>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</si>
  <si>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</si>
  <si>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</si>
  <si>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</si>
  <si>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</si>
  <si>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</si>
  <si>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</si>
  <si>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</si>
  <si>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</si>
  <si>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</si>
  <si>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</si>
  <si>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</si>
  <si>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</si>
  <si>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</si>
  <si>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</si>
  <si>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</si>
  <si>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</si>
  <si>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</si>
  <si>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</si>
  <si>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</si>
  <si>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</si>
  <si>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</si>
  <si>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</si>
  <si>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</si>
  <si>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</si>
  <si>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</si>
  <si>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</si>
  <si>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</si>
  <si>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</si>
  <si>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</si>
  <si>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</si>
  <si>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</si>
  <si>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</si>
  <si>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</si>
  <si>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</si>
  <si>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</si>
  <si>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</si>
  <si>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</si>
  <si>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</si>
  <si>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</si>
  <si>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</si>
  <si>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</si>
  <si>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</si>
  <si>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</si>
  <si>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</si>
  <si>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</si>
  <si>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</si>
  <si>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</si>
  <si>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</si>
  <si>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</si>
  <si>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</si>
  <si>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</si>
  <si>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</si>
  <si>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</si>
  <si>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</si>
  <si>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</si>
  <si>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</si>
  <si>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</si>
  <si>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</si>
  <si>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</si>
  <si>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</si>
  <si>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</si>
  <si>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</si>
  <si>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</si>
  <si>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</si>
  <si>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</si>
  <si>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</si>
  <si>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</si>
  <si>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</si>
  <si>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</si>
  <si>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</si>
  <si>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</si>
  <si>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</si>
  <si>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</si>
  <si>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</si>
  <si>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</si>
  <si>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</si>
  <si>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</si>
  <si>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</si>
  <si>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</si>
  <si>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</si>
  <si>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</si>
  <si>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</si>
  <si>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</si>
  <si>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</si>
  <si>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</si>
  <si>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</si>
  <si>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</si>
  <si>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</si>
  <si>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</si>
  <si>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</si>
  <si>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</si>
  <si>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</si>
  <si>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</si>
  <si>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</si>
  <si>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</si>
  <si>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</si>
  <si>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</si>
  <si>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</si>
  <si>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</si>
  <si>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</si>
  <si>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</si>
  <si>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</si>
  <si>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</si>
  <si>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</si>
  <si>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</si>
  <si>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</si>
  <si>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</si>
  <si>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</si>
  <si>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</si>
  <si>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</si>
  <si>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</si>
  <si>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</si>
  <si>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</si>
  <si>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</si>
  <si>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</si>
  <si>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</si>
  <si>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</si>
  <si>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</si>
  <si>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</si>
  <si>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</si>
  <si>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</si>
  <si>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</si>
  <si>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</si>
  <si>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</si>
  <si>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</si>
  <si>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</si>
  <si>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</si>
  <si>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</si>
  <si>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</si>
  <si>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</si>
  <si>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</si>
  <si>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</si>
  <si>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</si>
  <si>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</si>
  <si>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</si>
  <si>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</si>
  <si>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</si>
  <si>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</si>
  <si>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</si>
  <si>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</si>
  <si>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</si>
  <si>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</si>
  <si>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</si>
  <si>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</si>
  <si>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</si>
  <si>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</si>
  <si>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</si>
  <si>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</si>
  <si>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</si>
  <si>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</si>
  <si>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</si>
  <si>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</si>
  <si>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</si>
  <si>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</si>
  <si>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</si>
  <si>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</si>
  <si>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</si>
  <si>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</si>
  <si>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</si>
  <si>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</si>
  <si>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</si>
  <si>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</si>
  <si>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</si>
  <si>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</si>
  <si>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</si>
  <si>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</si>
  <si>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</si>
  <si>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</si>
  <si>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</si>
  <si>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</si>
  <si>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</si>
  <si>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</si>
  <si>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</si>
  <si>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</si>
  <si>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</si>
  <si>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</si>
  <si>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</si>
  <si>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</si>
  <si>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</si>
  <si>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</si>
  <si>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</si>
  <si>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</si>
  <si>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</si>
  <si>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</si>
  <si>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</si>
  <si>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</si>
  <si>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</si>
  <si>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</si>
  <si>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</si>
  <si>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</si>
  <si>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</si>
  <si>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</si>
  <si>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</si>
  <si>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</si>
  <si>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</si>
  <si>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</si>
  <si>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</si>
  <si>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</si>
  <si>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</si>
  <si>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</si>
  <si>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</si>
  <si>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</si>
  <si>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</si>
  <si>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</si>
  <si>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</si>
  <si>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</si>
  <si>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</si>
  <si>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</si>
  <si>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</si>
  <si>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</si>
  <si>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</si>
  <si>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</si>
  <si>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</si>
  <si>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</si>
  <si>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</si>
  <si>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</si>
  <si>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</si>
  <si>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</si>
  <si>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</si>
  <si>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</si>
  <si>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</si>
  <si>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</si>
  <si>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</si>
  <si>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</si>
  <si>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</si>
  <si>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</si>
  <si>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</si>
  <si>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</si>
  <si>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</si>
  <si>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</si>
  <si>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</si>
  <si>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</si>
  <si>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</si>
  <si>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</si>
  <si>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</si>
  <si>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</si>
  <si>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</si>
  <si>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</si>
  <si>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</si>
  <si>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</si>
  <si>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</si>
  <si>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</si>
  <si>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</si>
  <si>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</si>
  <si>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</si>
  <si>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</si>
  <si>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</si>
  <si>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</si>
  <si>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</si>
  <si>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</si>
  <si>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</si>
  <si>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</si>
  <si>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</si>
  <si>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</si>
  <si>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</si>
  <si>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</si>
  <si>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</si>
  <si>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</si>
  <si>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</si>
  <si>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</si>
  <si>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</si>
  <si>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</si>
  <si>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</si>
  <si>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</si>
  <si>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</si>
  <si>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</si>
  <si>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</si>
  <si>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</si>
  <si>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</si>
  <si>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</si>
  <si>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</si>
  <si>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</si>
  <si>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</si>
  <si>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</si>
  <si>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</si>
  <si>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</si>
  <si>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</si>
  <si>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</si>
  <si>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</si>
  <si>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</si>
  <si>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</si>
  <si>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</si>
  <si>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</si>
  <si>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</si>
  <si>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</si>
  <si>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</si>
  <si>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</si>
  <si>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</si>
  <si>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</si>
  <si>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</si>
  <si>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</si>
  <si>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</si>
  <si>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</si>
  <si>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</si>
  <si>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</si>
  <si>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</si>
  <si>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</si>
  <si>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</si>
  <si>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</si>
  <si>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</si>
  <si>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</si>
  <si>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</si>
  <si>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</si>
  <si>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</si>
  <si>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</si>
  <si>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</si>
  <si>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</si>
  <si>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</si>
  <si>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</si>
  <si>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</si>
  <si>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</si>
  <si>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</si>
  <si>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</si>
  <si>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</si>
  <si>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</si>
  <si>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</si>
  <si>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</si>
  <si>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</si>
  <si>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</si>
  <si>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</si>
  <si>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</si>
  <si>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</si>
  <si>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</si>
  <si>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</si>
  <si>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</si>
  <si>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</si>
  <si>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</si>
  <si>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</si>
  <si>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</si>
  <si>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</si>
  <si>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</si>
  <si>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</si>
  <si>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</si>
  <si>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</si>
  <si>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</si>
  <si>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</si>
  <si>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</si>
  <si>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</si>
  <si>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</si>
  <si>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</si>
  <si>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</si>
  <si>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</si>
  <si>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</si>
  <si>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</si>
  <si>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</si>
  <si>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</si>
  <si>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</si>
  <si>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</si>
  <si>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</si>
  <si>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</si>
  <si>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</si>
  <si>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</si>
  <si>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</si>
  <si>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</si>
  <si>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</si>
  <si>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</si>
  <si>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</si>
  <si>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</si>
  <si>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</si>
  <si>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</si>
  <si>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</si>
  <si>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</si>
  <si>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</si>
  <si>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</si>
  <si>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</si>
  <si>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</si>
  <si>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</si>
  <si>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</si>
  <si>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</si>
  <si>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</si>
  <si>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</si>
  <si>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</si>
  <si>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</si>
  <si>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</si>
  <si>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</si>
  <si>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</si>
  <si>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</si>
  <si>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</si>
  <si>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</si>
  <si>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</si>
  <si>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</si>
  <si>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</si>
  <si>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</si>
  <si>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</si>
  <si>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</si>
  <si>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</si>
  <si>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</si>
  <si>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</si>
  <si>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</si>
  <si>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</si>
  <si>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</si>
  <si>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</si>
  <si>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</si>
  <si>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</si>
  <si>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</si>
  <si>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</si>
  <si>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</si>
  <si>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</si>
  <si>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</si>
  <si>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</si>
  <si>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</si>
  <si>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</si>
  <si>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</si>
  <si>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</si>
  <si>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</si>
  <si>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</si>
  <si>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</si>
  <si>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</si>
  <si>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</si>
  <si>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</si>
  <si>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</si>
  <si>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</si>
  <si>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</si>
  <si>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</si>
  <si>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</si>
  <si>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</si>
  <si>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</si>
  <si>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</si>
  <si>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</si>
  <si>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</si>
  <si>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</si>
  <si>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</si>
  <si>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</si>
  <si>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</si>
  <si>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</si>
  <si>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</si>
  <si>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</si>
  <si>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</si>
  <si>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</si>
  <si>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</si>
  <si>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</si>
  <si>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</si>
  <si>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</si>
  <si>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</si>
  <si>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</si>
  <si>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</si>
  <si>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</si>
  <si>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</si>
  <si>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</si>
  <si>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</si>
  <si>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</si>
  <si>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</si>
  <si>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</si>
  <si>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</si>
  <si>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</si>
  <si>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</si>
  <si>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</si>
  <si>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</si>
  <si>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</si>
  <si>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</si>
  <si>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</si>
  <si>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</si>
  <si>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</si>
  <si>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</si>
  <si>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</si>
  <si>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</si>
  <si>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</si>
  <si>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</si>
  <si>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</si>
  <si>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</si>
  <si>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</si>
  <si>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</si>
  <si>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</si>
  <si>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</si>
  <si>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</si>
  <si>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</si>
  <si>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</si>
  <si>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</si>
  <si>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</si>
  <si>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</si>
  <si>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</si>
  <si>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</si>
  <si>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</si>
  <si>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</si>
  <si>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</si>
  <si>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</si>
  <si>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</si>
  <si>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</si>
  <si>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</si>
  <si>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</si>
  <si>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</si>
  <si>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</si>
  <si>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</si>
  <si>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</si>
  <si>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</si>
  <si>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</si>
  <si>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</si>
  <si>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</si>
  <si>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</si>
  <si>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</si>
  <si>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</si>
  <si>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</si>
  <si>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</si>
  <si>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</si>
  <si>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</si>
  <si>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</si>
  <si>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</si>
  <si>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</si>
  <si>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</si>
  <si>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</si>
  <si>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</si>
  <si>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</si>
  <si>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</si>
  <si>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</si>
  <si>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</si>
  <si>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</si>
  <si>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</si>
  <si>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</si>
  <si>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</si>
  <si>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</si>
  <si>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</si>
  <si>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</si>
  <si>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</si>
  <si>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</si>
  <si>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</si>
  <si>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</si>
  <si>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</si>
  <si>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</si>
  <si>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</si>
  <si>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</si>
  <si>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</si>
  <si>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</si>
  <si>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</si>
  <si>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</si>
  <si>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</si>
  <si>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</si>
  <si>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</si>
  <si>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</si>
  <si>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</si>
  <si>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</si>
  <si>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</si>
  <si>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</si>
  <si>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</si>
  <si>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</si>
  <si>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</si>
  <si>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</si>
  <si>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</si>
  <si>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</si>
  <si>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</si>
  <si>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</si>
  <si>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</si>
  <si>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</si>
  <si>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</si>
  <si>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</si>
  <si>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</si>
  <si>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</si>
  <si>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</si>
  <si>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</si>
  <si>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</si>
  <si>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</si>
  <si>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</si>
  <si>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</si>
  <si>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</si>
  <si>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</si>
  <si>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</si>
  <si>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</si>
  <si>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</si>
  <si>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</si>
  <si>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</si>
  <si>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</si>
  <si>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</si>
  <si>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</si>
  <si>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</si>
  <si>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</si>
  <si>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</si>
  <si>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</si>
  <si>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</si>
  <si>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</si>
  <si>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</si>
  <si>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</si>
  <si>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</si>
  <si>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</si>
  <si>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</si>
  <si>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</si>
  <si>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</si>
  <si>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</si>
  <si>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</si>
  <si>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</si>
  <si>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</si>
  <si>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</si>
  <si>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</si>
  <si>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</si>
  <si>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</si>
  <si>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</si>
  <si>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</si>
  <si>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</si>
  <si>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</si>
  <si>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</si>
  <si>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</si>
  <si>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</si>
  <si>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</si>
  <si>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</si>
  <si>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</si>
  <si>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</si>
  <si>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</si>
  <si>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</si>
  <si>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</si>
  <si>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</si>
  <si>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</si>
  <si>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</si>
  <si>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</si>
  <si>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</si>
  <si>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</si>
  <si>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</si>
  <si>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</si>
  <si>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</si>
  <si>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</si>
  <si>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</si>
  <si>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</si>
  <si>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</si>
  <si>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</si>
  <si>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</si>
  <si>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</si>
  <si>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</si>
  <si>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</si>
  <si>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</si>
  <si>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</si>
  <si>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</si>
  <si>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</si>
  <si>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</si>
  <si>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</si>
  <si>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</si>
  <si>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</si>
  <si>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</si>
  <si>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</si>
  <si>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</si>
  <si>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</si>
  <si>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</si>
  <si>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</si>
  <si>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</si>
  <si>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</si>
  <si>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</si>
  <si>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</si>
  <si>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</si>
  <si>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</si>
  <si>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</si>
  <si>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</si>
  <si>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</si>
  <si>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</si>
  <si>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</si>
  <si>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</si>
  <si>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</si>
  <si>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</si>
  <si>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</si>
  <si>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</si>
  <si>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</si>
  <si>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</si>
  <si>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</si>
  <si>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</si>
  <si>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</si>
  <si>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</si>
  <si>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</si>
  <si>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</si>
  <si>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</si>
  <si>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</si>
  <si>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</si>
  <si>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</si>
  <si>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</si>
  <si>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</si>
  <si>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</si>
  <si>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</si>
  <si>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</si>
  <si>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</si>
  <si>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</si>
  <si>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</si>
  <si>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</si>
  <si>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</si>
  <si>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</si>
  <si>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</si>
  <si>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</si>
  <si>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</si>
  <si>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</si>
  <si>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</si>
  <si>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</si>
  <si>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</si>
  <si>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</si>
  <si>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</si>
  <si>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</si>
  <si>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</si>
  <si>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</si>
  <si>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</si>
  <si>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</si>
  <si>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</si>
  <si>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</si>
  <si>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</si>
  <si>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</si>
  <si>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</si>
  <si>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</si>
  <si>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</si>
  <si>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</si>
  <si>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</si>
  <si>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</si>
  <si>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</si>
  <si>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</si>
  <si>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</si>
  <si>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</si>
  <si>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</si>
  <si>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</si>
  <si>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</si>
  <si>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</si>
  <si>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</si>
  <si>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</si>
  <si>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</si>
  <si>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</si>
  <si>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</si>
  <si>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</si>
  <si>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</si>
  <si>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</si>
  <si>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</si>
  <si>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</si>
  <si>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</si>
  <si>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</si>
  <si>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</si>
  <si>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</si>
  <si>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</si>
  <si>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</si>
  <si>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</si>
  <si>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</si>
  <si>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</si>
  <si>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</si>
  <si>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</si>
  <si>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</si>
  <si>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</si>
  <si>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</si>
  <si>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</si>
  <si>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</si>
  <si>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</si>
  <si>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</si>
  <si>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</si>
  <si>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</si>
  <si>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</si>
  <si>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</si>
  <si>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</si>
  <si>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</si>
  <si>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</si>
  <si>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</si>
  <si>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</si>
  <si>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</si>
  <si>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</si>
  <si>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</si>
  <si>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</si>
  <si>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</si>
  <si>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</si>
  <si>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</si>
  <si>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</si>
  <si>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</si>
  <si>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</si>
  <si>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</si>
  <si>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</si>
  <si>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</si>
  <si>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</si>
  <si>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</si>
  <si>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</si>
  <si>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</si>
  <si>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</si>
  <si>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</si>
  <si>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</si>
  <si>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</si>
  <si>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</si>
  <si>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</si>
  <si>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</si>
  <si>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</si>
  <si>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</si>
  <si>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</si>
  <si>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</si>
  <si>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</si>
  <si>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</si>
  <si>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</si>
  <si>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</si>
  <si>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</si>
  <si>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</si>
  <si>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</si>
  <si>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</si>
  <si>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</si>
  <si>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</si>
  <si>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</si>
  <si>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</si>
  <si>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</si>
  <si>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</si>
  <si>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</si>
  <si>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</si>
  <si>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</si>
  <si>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</si>
  <si>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</si>
  <si>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</si>
  <si>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</si>
  <si>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</si>
  <si>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</si>
  <si>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</si>
  <si>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</si>
  <si>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</si>
  <si>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</si>
  <si>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</si>
  <si>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</si>
  <si>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</si>
  <si>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</si>
  <si>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</si>
  <si>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</si>
  <si>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</si>
  <si>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</si>
  <si>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</si>
  <si>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</si>
  <si>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</si>
  <si>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</si>
  <si>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</si>
  <si>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</si>
  <si>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</si>
  <si>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</si>
  <si>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</si>
  <si>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</si>
  <si>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</si>
  <si>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</si>
  <si>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</si>
  <si>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</si>
  <si>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</si>
  <si>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</si>
  <si>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</si>
  <si>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</si>
  <si>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</si>
  <si>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</si>
  <si>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</si>
  <si>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</si>
  <si>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</si>
  <si>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</si>
  <si>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</si>
  <si>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</si>
  <si>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</si>
  <si>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</si>
  <si>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</si>
  <si>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</si>
  <si>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</si>
  <si>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</si>
  <si>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</si>
  <si>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</si>
  <si>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</si>
  <si>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</si>
  <si>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</si>
  <si>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</si>
  <si>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</si>
  <si>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</si>
  <si>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</si>
  <si>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</si>
  <si>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</si>
  <si>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</si>
  <si>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</si>
  <si>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</si>
  <si>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</si>
  <si>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</si>
  <si>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</si>
  <si>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</si>
  <si>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</si>
  <si>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</si>
  <si>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</si>
  <si>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</si>
  <si>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</si>
  <si>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</si>
  <si>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</si>
  <si>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</si>
  <si>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</si>
  <si>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</si>
  <si>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</si>
  <si>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</si>
  <si>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</si>
  <si>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</si>
  <si>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</si>
  <si>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</si>
  <si>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</si>
  <si>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</si>
  <si>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</si>
  <si>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</si>
  <si>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</si>
  <si>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</si>
  <si>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</si>
  <si>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</si>
  <si>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</si>
  <si>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</si>
  <si>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</si>
  <si>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</si>
  <si>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</si>
  <si>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</si>
  <si>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</si>
  <si>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</si>
  <si>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</si>
  <si>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</si>
  <si>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</si>
  <si>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</si>
  <si>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</si>
  <si>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</si>
  <si>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</si>
  <si>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</si>
  <si>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</si>
  <si>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</si>
  <si>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</si>
  <si>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</si>
  <si>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</si>
  <si>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</si>
  <si>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</si>
  <si>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</si>
  <si>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</si>
  <si>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</si>
  <si>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</si>
  <si>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</si>
  <si>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</si>
  <si>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</si>
  <si>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</si>
  <si>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</si>
  <si>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</si>
  <si>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</si>
  <si>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</si>
  <si>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</si>
  <si>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</si>
  <si>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</si>
  <si>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</si>
  <si>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</si>
  <si>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</si>
  <si>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</si>
  <si>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</si>
  <si>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</si>
  <si>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</si>
  <si>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</si>
  <si>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</si>
  <si>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</si>
  <si>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</si>
  <si>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</si>
  <si>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</si>
  <si>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</si>
  <si>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</si>
  <si>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</si>
  <si>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</si>
  <si>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</si>
  <si>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</si>
  <si>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</si>
  <si>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</si>
  <si>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</si>
  <si>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</si>
  <si>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</si>
  <si>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</si>
  <si>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</si>
  <si>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</si>
  <si>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</si>
  <si>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</si>
  <si>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</si>
  <si>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</si>
  <si>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</si>
  <si>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</si>
  <si>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</si>
  <si>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</si>
  <si>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</si>
  <si>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</si>
  <si>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</si>
  <si>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</si>
  <si>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</si>
  <si>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</si>
  <si>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</si>
  <si>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</si>
  <si>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</si>
  <si>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</si>
  <si>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</si>
  <si>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</si>
  <si>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</si>
  <si>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</si>
  <si>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</si>
  <si>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</si>
  <si>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</si>
  <si>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</si>
  <si>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</si>
  <si>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</si>
  <si>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</si>
  <si>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</si>
  <si>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</si>
  <si>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</si>
  <si>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</si>
  <si>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</si>
  <si>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</si>
  <si>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</si>
  <si>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</si>
  <si>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</si>
  <si>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</si>
  <si>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</si>
  <si>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</si>
  <si>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</si>
  <si>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</si>
  <si>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</si>
  <si>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</si>
  <si>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</si>
  <si>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</si>
  <si>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</si>
  <si>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</si>
  <si>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</si>
  <si>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</si>
  <si>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</si>
  <si>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</si>
  <si>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</si>
  <si>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</si>
  <si>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</si>
  <si>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</si>
  <si>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</si>
  <si>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</si>
  <si>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</si>
  <si>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</si>
  <si>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</si>
  <si>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</si>
  <si>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</si>
  <si>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</si>
  <si>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</si>
  <si>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</si>
  <si>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</si>
  <si>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</si>
  <si>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</si>
  <si>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</si>
  <si>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</si>
  <si>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</si>
  <si>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</si>
  <si>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</si>
  <si>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</si>
  <si>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</si>
  <si>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</si>
  <si>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</si>
  <si>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</si>
  <si>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</si>
  <si>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</si>
  <si>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</si>
  <si>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</si>
  <si>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</si>
  <si>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</si>
  <si>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</si>
  <si>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</si>
  <si>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</si>
  <si>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</si>
  <si>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</si>
  <si>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</si>
  <si>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</si>
  <si>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</si>
  <si>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</si>
  <si>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</si>
  <si>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</si>
  <si>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</si>
  <si>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</si>
  <si>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</si>
  <si>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</si>
  <si>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</si>
  <si>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</si>
  <si>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</si>
  <si>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</si>
  <si>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</si>
  <si>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</si>
  <si>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</si>
  <si>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</si>
  <si>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</si>
  <si>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</si>
  <si>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</si>
  <si>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</si>
  <si>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</si>
  <si>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</si>
  <si>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</si>
  <si>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</si>
  <si>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</si>
  <si>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</si>
  <si>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</si>
  <si>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</si>
  <si>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</si>
  <si>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</si>
  <si>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</si>
  <si>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</si>
  <si>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</si>
  <si>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</si>
  <si>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</si>
  <si>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</si>
  <si>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</si>
  <si>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</si>
  <si>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</si>
  <si>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</si>
  <si>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</si>
  <si>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</si>
  <si>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</si>
  <si>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</si>
  <si>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</si>
  <si>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</si>
  <si>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</si>
  <si>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</si>
  <si>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</si>
  <si>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</si>
  <si>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</si>
  <si>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</si>
  <si>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</si>
  <si>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</si>
  <si>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</si>
  <si>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</si>
  <si>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</si>
  <si>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</si>
  <si>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</si>
  <si>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</si>
  <si>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</si>
  <si>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</si>
  <si>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</si>
  <si>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</si>
  <si>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</si>
  <si>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</si>
  <si>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</si>
  <si>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</si>
  <si>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</si>
  <si>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</si>
  <si>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</si>
  <si>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</si>
  <si>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</si>
  <si>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</si>
  <si>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</si>
  <si>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</si>
  <si>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</si>
  <si>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</si>
  <si>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</si>
  <si>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</si>
  <si>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</si>
  <si>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</si>
  <si>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</si>
  <si>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</si>
  <si>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</si>
  <si>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</si>
  <si>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</si>
  <si>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</si>
  <si>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</si>
  <si>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</si>
  <si>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</si>
  <si>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</si>
  <si>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</si>
  <si>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</si>
  <si>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</si>
  <si>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</si>
  <si>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</si>
  <si>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</si>
  <si>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</si>
  <si>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</si>
  <si>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</si>
  <si>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</si>
  <si>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</si>
  <si>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</si>
  <si>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</si>
  <si>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</si>
  <si>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</si>
  <si>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</si>
  <si>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</si>
  <si>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</si>
  <si>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</si>
  <si>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</si>
  <si>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</si>
  <si>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</si>
  <si>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</si>
  <si>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</si>
  <si>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</si>
  <si>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</si>
  <si>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</si>
  <si>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</si>
  <si>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</si>
  <si>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</si>
  <si>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</si>
  <si>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</si>
  <si>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</si>
  <si>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</si>
  <si>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</si>
  <si>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</si>
  <si>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</si>
  <si>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</si>
  <si>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</si>
  <si>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</si>
  <si>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</si>
  <si>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</si>
  <si>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</si>
  <si>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</si>
  <si>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</si>
  <si>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</si>
  <si>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</si>
  <si>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</si>
  <si>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</si>
  <si>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</si>
  <si>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</si>
  <si>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</si>
  <si>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</si>
  <si>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</si>
  <si>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</si>
  <si>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</si>
  <si>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</si>
  <si>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</si>
  <si>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</si>
  <si>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</si>
  <si>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</si>
  <si>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</si>
  <si>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</si>
  <si>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</si>
  <si>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</si>
  <si>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</si>
  <si>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</si>
  <si>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</si>
  <si>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</si>
  <si>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</si>
  <si>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</si>
  <si>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</si>
  <si>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</si>
  <si>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</si>
  <si>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</si>
  <si>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</si>
  <si>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</si>
  <si>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</si>
  <si>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</si>
  <si>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</si>
  <si>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</si>
  <si>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</si>
  <si>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</si>
  <si>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</si>
  <si>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</si>
  <si>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</si>
  <si>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</si>
  <si>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</si>
  <si>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</si>
  <si>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</si>
  <si>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</si>
  <si>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</si>
  <si>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</si>
  <si>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</si>
  <si>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</si>
  <si>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</si>
  <si>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</si>
  <si>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</si>
  <si>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</si>
  <si>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</si>
  <si>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</si>
  <si>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</si>
  <si>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</si>
  <si>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</si>
  <si>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</si>
  <si>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</si>
  <si>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</si>
  <si>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</si>
  <si>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</si>
  <si>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</si>
  <si>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</si>
  <si>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</si>
  <si>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</si>
  <si>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</si>
  <si>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</si>
  <si>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</si>
  <si>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</si>
  <si>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</si>
  <si>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</si>
  <si>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</si>
  <si>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</si>
  <si>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</si>
  <si>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</si>
  <si>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</si>
  <si>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</si>
  <si>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</si>
  <si>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</si>
  <si>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</si>
  <si>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</si>
  <si>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</si>
  <si>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</si>
  <si>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</si>
  <si>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</si>
  <si>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</si>
  <si>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</si>
  <si>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</si>
  <si>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</si>
  <si>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</si>
  <si>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</si>
  <si>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</si>
  <si>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</si>
  <si>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</si>
  <si>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</si>
  <si>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</si>
  <si>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</si>
  <si>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</si>
  <si>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</si>
  <si>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</si>
  <si>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</si>
  <si>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</si>
  <si>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</si>
  <si>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</si>
  <si>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</si>
  <si>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</si>
  <si>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</si>
  <si>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</si>
  <si>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</si>
  <si>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</si>
  <si>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</si>
  <si>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</si>
  <si>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</si>
  <si>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</si>
  <si>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</si>
  <si>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</si>
  <si>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</si>
  <si>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</si>
  <si>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</si>
  <si>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</si>
  <si>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</si>
  <si>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</si>
  <si>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</si>
  <si>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</si>
  <si>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</si>
  <si>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</si>
  <si>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</si>
  <si>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</si>
  <si>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</si>
  <si>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</si>
  <si>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</si>
  <si>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</si>
  <si>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</si>
  <si>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</si>
  <si>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</si>
  <si>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</si>
  <si>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</si>
  <si>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</si>
  <si>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</si>
  <si>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</si>
  <si>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</si>
  <si>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</si>
  <si>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</si>
  <si>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</si>
  <si>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</si>
  <si>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</si>
  <si>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</si>
  <si>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</si>
  <si>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</si>
  <si>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</si>
  <si>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</si>
  <si>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</si>
  <si>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</si>
  <si>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</si>
  <si>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</si>
  <si>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</si>
  <si>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</si>
  <si>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</si>
  <si>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</si>
  <si>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</si>
  <si>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</si>
  <si>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</si>
  <si>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</si>
  <si>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</si>
  <si>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</si>
  <si>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</si>
  <si>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</si>
  <si>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</si>
  <si>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</si>
  <si>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</si>
  <si>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</si>
  <si>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</si>
  <si>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</si>
  <si>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</si>
  <si>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</si>
  <si>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</si>
  <si>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</si>
  <si>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</si>
  <si>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</si>
  <si>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</si>
  <si>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</si>
  <si>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</si>
  <si>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</si>
  <si>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</si>
  <si>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</si>
  <si>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</si>
  <si>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</si>
  <si>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</si>
  <si>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</si>
  <si>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</si>
  <si>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</si>
  <si>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</si>
  <si>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</si>
  <si>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</si>
  <si>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</si>
  <si>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</si>
  <si>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</si>
  <si>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</si>
  <si>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</si>
  <si>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</si>
  <si>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</si>
  <si>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</si>
  <si>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</si>
  <si>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</si>
  <si>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</si>
  <si>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</si>
  <si>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</si>
  <si>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</si>
  <si>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</si>
  <si>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</si>
  <si>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</si>
  <si>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</si>
  <si>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</si>
  <si>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</si>
  <si>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</si>
  <si>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</si>
  <si>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</si>
  <si>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</si>
  <si>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</si>
  <si>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</si>
  <si>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</si>
  <si>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</si>
  <si>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</si>
  <si>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</si>
  <si>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</si>
  <si>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</si>
  <si>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</si>
  <si>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</si>
  <si>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</si>
  <si>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</si>
  <si>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</si>
  <si>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</si>
  <si>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</si>
  <si>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</si>
  <si>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</si>
  <si>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</si>
  <si>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</si>
  <si>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</si>
  <si>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</si>
  <si>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</si>
  <si>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</si>
  <si>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</si>
  <si>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</si>
  <si>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</si>
  <si>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</si>
  <si>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</si>
  <si>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</si>
  <si>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</si>
  <si>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</si>
  <si>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</si>
  <si>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</si>
  <si>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</si>
  <si>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</si>
  <si>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</si>
  <si>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</si>
  <si>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</si>
  <si>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</si>
  <si>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</si>
  <si>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</si>
  <si>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</si>
  <si>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</si>
  <si>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</si>
  <si>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</si>
  <si>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</si>
  <si>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</si>
  <si>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</si>
  <si>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</si>
  <si>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</si>
  <si>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</si>
  <si>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</si>
  <si>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</si>
  <si>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</si>
  <si>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</si>
  <si>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</si>
  <si>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</si>
  <si>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</si>
  <si>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</si>
  <si>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</si>
  <si>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</si>
  <si>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</si>
  <si>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</si>
  <si>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</si>
  <si>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</si>
  <si>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</si>
  <si>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</si>
  <si>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</si>
  <si>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</si>
  <si>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</si>
  <si>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</si>
  <si>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</si>
  <si>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</si>
  <si>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</si>
  <si>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</si>
  <si>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</si>
  <si>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</si>
  <si>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</si>
  <si>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</si>
  <si>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</si>
  <si>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</si>
  <si>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</si>
  <si>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</si>
  <si>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</si>
  <si>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</si>
  <si>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</si>
  <si>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</si>
  <si>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</si>
  <si>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</si>
  <si>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</si>
  <si>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</si>
  <si>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</si>
  <si>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</si>
  <si>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</si>
  <si>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</si>
  <si>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</si>
  <si>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</si>
  <si>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</si>
  <si>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</si>
  <si>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</si>
  <si>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</si>
  <si>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</si>
  <si>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</si>
  <si>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</si>
  <si>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</si>
  <si>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</si>
  <si>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</si>
  <si>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</si>
  <si>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</si>
  <si>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</si>
  <si>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</si>
  <si>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</si>
  <si>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</si>
  <si>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</si>
  <si>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</si>
  <si>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</si>
  <si>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</si>
  <si>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</si>
  <si>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</si>
  <si>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</si>
  <si>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</si>
  <si>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</si>
  <si>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</si>
  <si>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</si>
  <si>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</si>
  <si>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</si>
  <si>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</si>
  <si>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</si>
  <si>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</si>
  <si>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</si>
  <si>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</si>
  <si>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</si>
  <si>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</si>
  <si>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</si>
  <si>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</si>
  <si>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</si>
  <si>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</si>
  <si>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</si>
  <si>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</si>
  <si>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</si>
  <si>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</si>
  <si>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</si>
  <si>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</si>
  <si>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</si>
  <si>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</si>
  <si>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</si>
  <si>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</si>
  <si>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</si>
  <si>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</si>
  <si>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</si>
  <si>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</si>
  <si>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</si>
  <si>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</si>
  <si>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</si>
  <si>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</si>
  <si>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</si>
  <si>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</si>
  <si>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</si>
  <si>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</si>
  <si>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</si>
  <si>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</si>
  <si>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</si>
  <si>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</si>
  <si>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</si>
  <si>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</si>
  <si>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</si>
  <si>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</si>
  <si>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</si>
  <si>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</si>
  <si>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</si>
  <si>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</si>
  <si>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</si>
  <si>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</si>
  <si>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</si>
  <si>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</si>
  <si>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</si>
  <si>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</si>
  <si>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</si>
  <si>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</si>
  <si>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</si>
  <si>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</si>
  <si>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</si>
  <si>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</si>
  <si>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</si>
  <si>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</si>
  <si>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</si>
  <si>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</si>
  <si>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</si>
  <si>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</si>
  <si>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</si>
  <si>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</si>
  <si>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</si>
  <si>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</si>
  <si>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</si>
  <si>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</si>
  <si>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</si>
  <si>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</si>
  <si>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</si>
  <si>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</si>
  <si>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</si>
  <si>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</si>
  <si>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</si>
  <si>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</si>
  <si>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</si>
  <si>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</si>
  <si>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</si>
  <si>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</si>
  <si>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</si>
  <si>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</si>
  <si>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</si>
  <si>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</si>
  <si>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</si>
  <si>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</si>
  <si>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</si>
  <si>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</si>
  <si>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</si>
  <si>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</si>
  <si>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</si>
  <si>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</si>
  <si>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</si>
  <si>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</si>
  <si>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</si>
  <si>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</si>
  <si>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</si>
  <si>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</si>
  <si>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</si>
  <si>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</si>
  <si>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</si>
  <si>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</si>
  <si>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</si>
  <si>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</si>
  <si>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</si>
  <si>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</si>
  <si>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</si>
  <si>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</si>
  <si>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</si>
  <si>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</si>
  <si>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</si>
  <si>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</si>
  <si>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</si>
  <si>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</si>
  <si>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</si>
  <si>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</si>
  <si>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</si>
  <si>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</si>
  <si>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</si>
  <si>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</si>
  <si>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</si>
  <si>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</si>
  <si>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</si>
  <si>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</si>
  <si>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</si>
  <si>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</si>
  <si>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</si>
  <si>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</si>
  <si>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</si>
  <si>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</si>
  <si>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</si>
  <si>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</si>
  <si>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</si>
  <si>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</si>
  <si>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</si>
  <si>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</si>
  <si>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</si>
  <si>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</si>
  <si>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</si>
  <si>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</si>
  <si>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</si>
  <si>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</si>
  <si>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</si>
  <si>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</si>
  <si>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</si>
  <si>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</si>
  <si>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</si>
  <si>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</si>
  <si>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</si>
  <si>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</si>
  <si>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</si>
  <si>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</si>
  <si>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</si>
  <si>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</si>
  <si>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</si>
  <si>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</si>
  <si>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</si>
  <si>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</si>
  <si>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</si>
  <si>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</si>
  <si>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</si>
  <si>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</si>
  <si>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</si>
  <si>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</si>
  <si>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</si>
  <si>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</si>
  <si>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</si>
  <si>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</si>
  <si>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</si>
  <si>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</si>
  <si>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</si>
  <si>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</si>
  <si>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</si>
  <si>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</si>
  <si>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</si>
  <si>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</si>
  <si>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</si>
  <si>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</si>
  <si>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</si>
  <si>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</si>
  <si>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</si>
  <si>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</si>
  <si>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</si>
  <si>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</si>
  <si>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</si>
  <si>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</si>
  <si>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</si>
  <si>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</si>
  <si>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</si>
  <si>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</si>
  <si>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</si>
  <si>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</si>
  <si>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</si>
  <si>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</si>
  <si>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</si>
  <si>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</si>
  <si>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</si>
  <si>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</si>
  <si>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</si>
  <si>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</si>
  <si>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</si>
  <si>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</si>
  <si>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</si>
  <si>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</si>
  <si>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</si>
  <si>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</si>
  <si>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</si>
  <si>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</si>
  <si>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</si>
  <si>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</si>
  <si>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</si>
  <si>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</si>
  <si>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</si>
  <si>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</si>
  <si>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</si>
  <si>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</si>
  <si>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</si>
  <si>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</si>
  <si>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</si>
  <si>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</si>
  <si>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</si>
  <si>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</si>
  <si>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</si>
  <si>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</si>
  <si>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</si>
  <si>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</si>
  <si>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</si>
  <si>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</si>
  <si>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</si>
  <si>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</si>
  <si>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</si>
  <si>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</si>
  <si>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</si>
  <si>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</si>
  <si>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</si>
  <si>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</si>
  <si>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</si>
  <si>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</si>
  <si>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</si>
  <si>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</si>
  <si>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</si>
  <si>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</si>
  <si>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</si>
  <si>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</si>
  <si>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</si>
  <si>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</si>
  <si>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</si>
  <si>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</si>
  <si>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</si>
  <si>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</si>
  <si>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</si>
  <si>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</si>
  <si>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</si>
  <si>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</si>
  <si>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</si>
  <si>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</si>
  <si>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</si>
  <si>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</si>
  <si>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</si>
  <si>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</si>
  <si>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</si>
  <si>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</si>
  <si>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</si>
  <si>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</si>
  <si>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</si>
  <si>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</si>
  <si>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</si>
  <si>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</si>
  <si>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</si>
  <si>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</si>
  <si>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</si>
  <si>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</si>
  <si>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</si>
  <si>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</si>
  <si>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</si>
  <si>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</si>
  <si>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</si>
  <si>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</si>
  <si>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</si>
  <si>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</si>
  <si>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</si>
  <si>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</si>
  <si>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</si>
  <si>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</si>
  <si>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</si>
  <si>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</si>
  <si>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</si>
  <si>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</si>
  <si>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</si>
  <si>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</si>
  <si>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</si>
  <si>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</si>
  <si>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</si>
  <si>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</si>
  <si>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</si>
  <si>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</si>
  <si>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</si>
  <si>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</si>
  <si>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</si>
  <si>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</si>
  <si>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</si>
  <si>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</si>
  <si>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</si>
  <si>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</si>
  <si>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</si>
  <si>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</si>
  <si>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</si>
  <si>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</si>
  <si>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</si>
  <si>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</si>
  <si>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</si>
  <si>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</si>
  <si>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</si>
  <si>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</si>
  <si>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</si>
  <si>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</si>
  <si>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</si>
  <si>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</si>
  <si>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</si>
  <si>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</si>
  <si>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</si>
  <si>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</si>
  <si>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</si>
  <si>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</si>
  <si>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</si>
  <si>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</si>
  <si>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</si>
  <si>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</si>
  <si>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</si>
  <si>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</si>
  <si>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</si>
  <si>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</si>
  <si>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</si>
  <si>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</si>
  <si>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</si>
  <si>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</si>
  <si>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</si>
  <si>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</si>
  <si>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</si>
  <si>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</si>
  <si>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</si>
  <si>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</si>
  <si>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</si>
  <si>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</si>
  <si>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</si>
  <si>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</si>
  <si>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</si>
  <si>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</si>
  <si>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</si>
  <si>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</si>
  <si>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</si>
  <si>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</si>
  <si>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</si>
  <si>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</si>
  <si>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</si>
  <si>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</si>
  <si>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</si>
  <si>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</si>
  <si>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</si>
  <si>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</si>
  <si>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</si>
  <si>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</si>
  <si>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</si>
  <si>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</si>
  <si>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</si>
  <si>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</si>
  <si>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</si>
  <si>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</si>
  <si>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</si>
  <si>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</si>
  <si>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</si>
  <si>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</si>
  <si>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</si>
  <si>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</si>
  <si>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</si>
  <si>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</si>
  <si>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</si>
  <si>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</si>
  <si>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</si>
  <si>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</si>
  <si>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</si>
  <si>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</si>
  <si>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</si>
  <si>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</si>
  <si>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</si>
  <si>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</si>
  <si>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</si>
  <si>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</si>
  <si>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</si>
  <si>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</si>
  <si>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</si>
  <si>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</si>
  <si>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</si>
  <si>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</si>
  <si>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</si>
  <si>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</si>
  <si>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</si>
  <si>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</si>
  <si>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</si>
  <si>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</si>
  <si>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</si>
  <si>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</si>
  <si>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</si>
  <si>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</si>
  <si>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</si>
  <si>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</si>
  <si>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</si>
  <si>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</si>
  <si>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</si>
  <si>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</si>
  <si>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</si>
  <si>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</si>
  <si>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</si>
  <si>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</si>
  <si>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</si>
  <si>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</si>
  <si>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</si>
  <si>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</si>
  <si>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</si>
  <si>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</si>
  <si>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</si>
  <si>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</si>
  <si>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</si>
  <si>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</si>
  <si>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</si>
  <si>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</si>
  <si>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</si>
  <si>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</si>
  <si>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</si>
  <si>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</si>
  <si>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</si>
  <si>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</si>
  <si>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</si>
  <si>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</si>
  <si>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</si>
  <si>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</si>
  <si>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</si>
  <si>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</si>
  <si>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</si>
  <si>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</si>
  <si>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</si>
  <si>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</si>
  <si>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</si>
  <si>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</si>
  <si>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</si>
  <si>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</si>
  <si>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</si>
  <si>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</si>
  <si>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</si>
  <si>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</si>
  <si>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</si>
  <si>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</si>
  <si>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</si>
  <si>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</si>
  <si>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</si>
  <si>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</si>
  <si>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</si>
  <si>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</si>
  <si>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</si>
  <si>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</si>
  <si>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</si>
  <si>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</si>
  <si>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</si>
  <si>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</si>
  <si>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</si>
  <si>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</si>
  <si>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</si>
  <si>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</si>
  <si>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</si>
  <si>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</si>
  <si>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</si>
  <si>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</si>
  <si>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</si>
  <si>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</si>
  <si>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</si>
  <si>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</si>
  <si>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</si>
  <si>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</si>
  <si>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</si>
  <si>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</si>
  <si>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</si>
  <si>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</si>
  <si>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</si>
  <si>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</si>
  <si>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</si>
  <si>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</si>
  <si>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</si>
  <si>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</si>
  <si>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</si>
  <si>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</si>
  <si>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</si>
  <si>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</si>
  <si>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</si>
  <si>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</si>
  <si>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</si>
  <si>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</si>
  <si>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</si>
  <si>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</si>
  <si>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</si>
  <si>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</si>
  <si>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</si>
  <si>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</si>
  <si>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</si>
  <si>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</si>
  <si>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</si>
  <si>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</si>
  <si>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</si>
  <si>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</si>
  <si>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</si>
  <si>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</si>
  <si>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</si>
  <si>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</si>
  <si>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</si>
  <si>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</si>
  <si>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</si>
  <si>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</si>
  <si>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</si>
  <si>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</si>
  <si>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</si>
  <si>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</si>
  <si>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</si>
  <si>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</si>
  <si>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</si>
  <si>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</si>
  <si>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</si>
  <si>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</si>
  <si>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</si>
  <si>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</si>
  <si>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</si>
  <si>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</si>
  <si>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</si>
  <si>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</si>
  <si>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</si>
  <si>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</si>
  <si>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</si>
  <si>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</si>
  <si>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</si>
  <si>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</si>
  <si>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</si>
  <si>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</si>
  <si>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</si>
  <si>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</si>
  <si>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</si>
  <si>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</si>
  <si>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</si>
  <si>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</si>
  <si>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</si>
  <si>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</si>
  <si>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</si>
  <si>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</si>
  <si>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</si>
  <si>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</si>
  <si>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</si>
  <si>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</si>
  <si>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</si>
  <si>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</si>
  <si>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</si>
  <si>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</si>
  <si>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</si>
  <si>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</si>
  <si>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</si>
  <si>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</si>
  <si>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</si>
  <si>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</si>
  <si>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</si>
  <si>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</si>
  <si>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</si>
  <si>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</si>
  <si>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</si>
  <si>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</si>
  <si>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</si>
  <si>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</si>
  <si>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</si>
  <si>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</si>
  <si>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</si>
  <si>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</si>
  <si>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</si>
  <si>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</si>
  <si>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</si>
  <si>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</si>
  <si>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</si>
  <si>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</si>
  <si>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</si>
  <si>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</si>
  <si>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</si>
  <si>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</si>
  <si>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</si>
  <si>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</si>
  <si>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</si>
  <si>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</si>
  <si>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</si>
  <si>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</si>
  <si>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</si>
  <si>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</si>
  <si>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</si>
  <si>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</si>
  <si>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</si>
  <si>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</si>
  <si>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</si>
  <si>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</si>
  <si>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</si>
  <si>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</si>
  <si>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</si>
  <si>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</si>
  <si>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</si>
  <si>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</si>
  <si>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</si>
  <si>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</si>
  <si>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</si>
  <si>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</si>
  <si>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</si>
  <si>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</si>
  <si>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</si>
  <si>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</si>
  <si>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</si>
  <si>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</si>
  <si>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</si>
  <si>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</si>
  <si>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</si>
  <si>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</si>
  <si>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</si>
  <si>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</si>
  <si>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</si>
  <si>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</si>
  <si>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</si>
  <si>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</si>
  <si>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</si>
  <si>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</si>
  <si>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</si>
  <si>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</si>
  <si>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</si>
  <si>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</si>
  <si>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</si>
  <si>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</si>
  <si>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</si>
  <si>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</si>
  <si>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</si>
  <si>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</si>
  <si>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</si>
  <si>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</si>
  <si>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</si>
  <si>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</si>
  <si>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</si>
  <si>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</si>
  <si>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</si>
  <si>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</si>
  <si>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</si>
  <si>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</si>
  <si>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</si>
  <si>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</si>
  <si>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</si>
  <si>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</si>
  <si>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</si>
  <si>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</si>
  <si>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</si>
  <si>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</si>
  <si>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</si>
  <si>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</si>
  <si>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</si>
  <si>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</si>
  <si>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</si>
  <si>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</si>
  <si>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</si>
  <si>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</si>
  <si>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</si>
  <si>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</si>
  <si>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</si>
  <si>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</si>
  <si>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</si>
  <si>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</si>
  <si>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</si>
  <si>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</si>
  <si>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</si>
  <si>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</si>
  <si>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</si>
  <si>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</si>
  <si>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</si>
  <si>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</si>
  <si>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</si>
  <si>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</si>
  <si>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</si>
  <si>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</si>
  <si>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</si>
  <si>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</si>
  <si>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</si>
  <si>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</si>
  <si>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</si>
  <si>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</si>
  <si>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</si>
  <si>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</si>
  <si>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</si>
  <si>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</si>
  <si>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</si>
  <si>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</si>
  <si>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</si>
  <si>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</si>
  <si>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</si>
  <si>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</si>
  <si>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</si>
  <si>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</si>
  <si>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</si>
  <si>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</si>
  <si>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</si>
  <si>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</si>
  <si>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</si>
  <si>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</si>
  <si>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</si>
  <si>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</si>
  <si>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</si>
  <si>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</si>
  <si>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</si>
  <si>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</si>
  <si>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</si>
  <si>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</si>
  <si>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</si>
  <si>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</si>
  <si>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</si>
  <si>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</si>
  <si>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</si>
  <si>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</si>
  <si>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</si>
  <si>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</si>
  <si>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</si>
  <si>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</si>
  <si>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</si>
  <si>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</si>
  <si>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</si>
  <si>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</si>
  <si>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</si>
  <si>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</si>
  <si>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</si>
  <si>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</si>
  <si>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</si>
  <si>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</si>
  <si>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</si>
  <si>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</si>
  <si>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</si>
  <si>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</si>
  <si>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</si>
  <si>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</si>
  <si>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</si>
  <si>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</si>
  <si>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</si>
  <si>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</si>
  <si>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</si>
  <si>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</si>
  <si>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</si>
  <si>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</si>
  <si>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</si>
  <si>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</si>
  <si>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</si>
  <si>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</si>
  <si>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</si>
  <si>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</si>
  <si>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</si>
  <si>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</si>
  <si>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</si>
  <si>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</si>
  <si>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</si>
  <si>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</si>
  <si>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</si>
  <si>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</si>
  <si>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</si>
  <si>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</si>
  <si>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</si>
  <si>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</si>
  <si>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</si>
  <si>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</si>
  <si>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</si>
  <si>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</si>
  <si>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</si>
  <si>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</si>
  <si>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</si>
  <si>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</si>
  <si>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</si>
  <si>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</si>
  <si>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</si>
  <si>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</si>
  <si>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</si>
  <si>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</si>
  <si>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</si>
  <si>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</si>
  <si>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</si>
  <si>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</si>
  <si>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</si>
  <si>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</si>
  <si>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</si>
  <si>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</si>
  <si>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</si>
  <si>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</si>
  <si>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</si>
  <si>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</si>
  <si>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</si>
  <si>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</si>
  <si>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</si>
  <si>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</si>
  <si>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</si>
  <si>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</si>
  <si>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</si>
  <si>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</si>
  <si>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</si>
  <si>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</si>
  <si>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</si>
  <si>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</si>
  <si>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</si>
  <si>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</si>
  <si>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</si>
  <si>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</si>
  <si>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</si>
  <si>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</si>
  <si>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</si>
  <si>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</si>
  <si>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</si>
  <si>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</si>
  <si>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</si>
  <si>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</si>
  <si>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</si>
  <si>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</si>
  <si>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</si>
  <si>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</si>
  <si>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</si>
  <si>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</si>
  <si>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</si>
  <si>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</si>
  <si>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</si>
  <si>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</si>
  <si>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</si>
  <si>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</si>
  <si>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</si>
  <si>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</si>
  <si>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</si>
  <si>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</si>
  <si>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</si>
  <si>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</si>
  <si>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</si>
  <si>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</si>
  <si>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</si>
  <si>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</si>
  <si>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</si>
  <si>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</si>
  <si>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</si>
  <si>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</si>
  <si>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</si>
  <si>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</si>
  <si>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</si>
  <si>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</si>
  <si>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</si>
  <si>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</si>
  <si>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</si>
  <si>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</si>
  <si>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</si>
  <si>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</si>
  <si>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</si>
  <si>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</si>
  <si>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</si>
  <si>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</si>
  <si>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</si>
  <si>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</si>
  <si>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</si>
  <si>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</si>
  <si>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</si>
  <si>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</si>
  <si>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</si>
  <si>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</si>
  <si>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</si>
  <si>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</si>
  <si>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</si>
  <si>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</si>
  <si>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</si>
  <si>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</si>
  <si>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</si>
  <si>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</si>
  <si>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</si>
  <si>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</si>
  <si>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</si>
  <si>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</si>
  <si>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</si>
  <si>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</si>
  <si>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</si>
  <si>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</si>
  <si>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</si>
  <si>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</si>
  <si>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</si>
  <si>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</si>
  <si>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</si>
  <si>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</si>
  <si>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</si>
  <si>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</si>
  <si>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</si>
  <si>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</si>
  <si>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</si>
  <si>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</si>
  <si>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</si>
  <si>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</si>
  <si>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</si>
  <si>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</si>
  <si>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</si>
  <si>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</si>
  <si>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</si>
  <si>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</si>
  <si>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</si>
  <si>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</si>
  <si>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</si>
  <si>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</si>
  <si>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</si>
  <si>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</si>
  <si>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</si>
  <si>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</si>
  <si>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</si>
  <si>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</si>
  <si>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</si>
  <si>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</si>
  <si>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</si>
  <si>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</si>
  <si>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</si>
  <si>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</si>
  <si>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</si>
  <si>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</si>
  <si>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</si>
  <si>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</si>
  <si>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</si>
  <si>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</si>
  <si>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</si>
  <si>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</si>
  <si>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</si>
  <si>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</si>
  <si>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</si>
  <si>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</si>
  <si>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</si>
  <si>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</si>
  <si>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</si>
  <si>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</si>
  <si>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</si>
  <si>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</si>
  <si>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</si>
  <si>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</si>
  <si>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</si>
  <si>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</si>
  <si>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</si>
  <si>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</si>
  <si>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</si>
  <si>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</si>
  <si>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</si>
  <si>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</si>
  <si>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</si>
  <si>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</si>
  <si>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</si>
  <si>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</si>
  <si>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</si>
  <si>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</si>
  <si>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</si>
  <si>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</si>
  <si>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</si>
  <si>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</si>
  <si>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</si>
  <si>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</si>
  <si>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</si>
  <si>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</si>
  <si>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</si>
  <si>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</si>
  <si>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</si>
  <si>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</si>
  <si>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</si>
  <si>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</si>
  <si>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</si>
  <si>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</si>
  <si>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</si>
  <si>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</si>
  <si>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</si>
  <si>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</si>
  <si>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</si>
  <si>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</si>
  <si>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</si>
  <si>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</si>
  <si>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</si>
  <si>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</si>
  <si>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</si>
  <si>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</si>
  <si>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</si>
  <si>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</si>
  <si>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</si>
  <si>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</si>
  <si>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</si>
  <si>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</si>
  <si>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</si>
  <si>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</si>
  <si>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</si>
  <si>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</si>
  <si>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</si>
  <si>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</si>
  <si>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</si>
  <si>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</si>
  <si>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</si>
  <si>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</si>
  <si>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</si>
  <si>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</si>
  <si>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</si>
  <si>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</si>
  <si>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</si>
  <si>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</si>
  <si>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</si>
  <si>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</si>
  <si>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</si>
  <si>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</si>
  <si>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</si>
  <si>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</si>
  <si>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</si>
  <si>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</si>
  <si>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</si>
  <si>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</si>
  <si>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</si>
  <si>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</si>
  <si>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</si>
  <si>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</si>
  <si>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</si>
  <si>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</si>
  <si>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</si>
  <si>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</si>
  <si>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</si>
  <si>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</si>
  <si>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</si>
  <si>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</si>
  <si>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</si>
  <si>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</si>
  <si>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</si>
  <si>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</si>
  <si>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</si>
  <si>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</si>
  <si>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</si>
  <si>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</si>
  <si>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</si>
  <si>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</si>
  <si>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</si>
  <si>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</si>
  <si>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</si>
  <si>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</si>
  <si>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</si>
  <si>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</si>
  <si>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</si>
  <si>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</si>
  <si>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</si>
  <si>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</si>
  <si>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</si>
  <si>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</si>
  <si>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</si>
  <si>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</si>
  <si>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</si>
  <si>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</si>
  <si>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</si>
  <si>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</si>
  <si>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</si>
  <si>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</si>
  <si>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</si>
  <si>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</si>
  <si>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</si>
  <si>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</si>
  <si>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</si>
  <si>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</si>
  <si>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</si>
  <si>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</si>
  <si>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</si>
  <si>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</si>
  <si>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</si>
  <si>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</si>
  <si>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</si>
  <si>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</si>
  <si>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</si>
  <si>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</si>
  <si>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</si>
  <si>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</si>
  <si>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</si>
  <si>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</si>
  <si>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</si>
  <si>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</si>
  <si>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</si>
  <si>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</si>
  <si>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</si>
  <si>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</si>
  <si>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</si>
  <si>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</si>
  <si>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</si>
  <si>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</si>
  <si>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</si>
  <si>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</si>
  <si>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</si>
  <si>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</si>
  <si>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</si>
  <si>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</si>
  <si>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</si>
  <si>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</si>
  <si>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</si>
  <si>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</si>
  <si>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</si>
  <si>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</si>
  <si>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</si>
  <si>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</si>
  <si>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</si>
  <si>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</si>
  <si>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</si>
  <si>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</si>
  <si>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</si>
  <si>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</si>
  <si>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</si>
  <si>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</si>
  <si>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</si>
  <si>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</si>
  <si>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</si>
  <si>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</si>
  <si>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</si>
  <si>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</si>
  <si>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</si>
  <si>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</si>
  <si>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</si>
  <si>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</si>
  <si>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</si>
  <si>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</si>
  <si>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</si>
  <si>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</si>
  <si>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</si>
  <si>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</si>
  <si>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</si>
  <si>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</si>
  <si>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</si>
  <si>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</si>
  <si>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</si>
  <si>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</si>
  <si>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</si>
  <si>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</si>
  <si>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</si>
  <si>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</si>
  <si>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</si>
  <si>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</si>
  <si>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</si>
  <si>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</si>
  <si>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</si>
  <si>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</si>
  <si>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</si>
  <si>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</si>
  <si>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</si>
  <si>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</si>
  <si>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</si>
  <si>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</si>
  <si>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</si>
  <si>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</si>
  <si>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</si>
  <si>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</si>
  <si>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</si>
  <si>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</si>
  <si>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</si>
  <si>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</si>
  <si>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</si>
  <si>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</si>
  <si>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</si>
  <si>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</si>
  <si>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</si>
  <si>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</si>
  <si>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</si>
  <si>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</si>
  <si>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</si>
  <si>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</si>
  <si>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</si>
  <si>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</si>
  <si>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</si>
  <si>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</si>
  <si>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</si>
  <si>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</si>
  <si>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</si>
  <si>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</si>
  <si>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</si>
  <si>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</si>
  <si>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</si>
  <si>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</si>
  <si>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</si>
  <si>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</si>
  <si>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</si>
  <si>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</si>
  <si>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</si>
  <si>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</si>
  <si>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</si>
  <si>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</si>
  <si>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</si>
  <si>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</si>
  <si>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</si>
  <si>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</si>
  <si>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</si>
  <si>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</si>
  <si>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</si>
  <si>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</si>
  <si>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</si>
  <si>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</si>
  <si>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</si>
  <si>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</si>
  <si>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</si>
  <si>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</si>
  <si>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</si>
  <si>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</si>
  <si>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</si>
  <si>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</si>
  <si>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</si>
  <si>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</si>
  <si>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</si>
  <si>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</si>
  <si>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</si>
  <si>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</si>
  <si>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</si>
  <si>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</si>
  <si>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</si>
  <si>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</si>
  <si>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</si>
  <si>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</si>
  <si>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</si>
  <si>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</si>
  <si>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</si>
  <si>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</si>
  <si>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</si>
  <si>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</si>
  <si>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</si>
  <si>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</si>
  <si>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</si>
  <si>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</si>
  <si>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</si>
  <si>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</si>
  <si>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</si>
  <si>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</si>
  <si>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</si>
  <si>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</si>
  <si>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</si>
  <si>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</si>
  <si>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</si>
  <si>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</si>
  <si>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</si>
  <si>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</si>
  <si>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</si>
  <si>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</si>
  <si>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</si>
  <si>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</si>
  <si>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</si>
  <si>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</si>
  <si>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</si>
  <si>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</si>
  <si>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</si>
  <si>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</si>
  <si>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</si>
  <si>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</si>
  <si>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</si>
  <si>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</si>
  <si>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</si>
  <si>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</si>
  <si>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</si>
  <si>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</si>
  <si>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</si>
  <si>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</si>
  <si>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</si>
  <si>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</si>
  <si>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</si>
  <si>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</si>
  <si>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</si>
  <si>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</si>
  <si>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</si>
  <si>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</si>
  <si>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</si>
  <si>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</si>
  <si>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</si>
  <si>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</si>
  <si>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</si>
  <si>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</si>
  <si>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</si>
  <si>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</si>
  <si>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</si>
  <si>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</si>
  <si>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</si>
  <si>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</si>
  <si>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</si>
  <si>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</si>
  <si>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</si>
  <si>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</si>
  <si>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</si>
  <si>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</si>
  <si>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</si>
  <si>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</si>
  <si>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</si>
  <si>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</si>
  <si>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</si>
  <si>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</si>
  <si>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</si>
  <si>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</si>
  <si>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</si>
  <si>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</si>
  <si>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</si>
  <si>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</si>
  <si>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</si>
  <si>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</si>
  <si>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</si>
  <si>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</si>
  <si>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</si>
  <si>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</si>
  <si>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</si>
  <si>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</si>
  <si>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</si>
  <si>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</si>
  <si>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</si>
  <si>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</si>
  <si>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</si>
  <si>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</si>
  <si>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</si>
  <si>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</si>
  <si>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</si>
  <si>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</si>
  <si>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</si>
  <si>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</si>
  <si>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</si>
  <si>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</si>
  <si>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</si>
  <si>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</si>
  <si>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</si>
  <si>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</si>
  <si>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</si>
  <si>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</si>
  <si>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</si>
  <si>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</si>
  <si>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</si>
  <si>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</si>
  <si>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</si>
  <si>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</si>
  <si>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</si>
  <si>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</si>
  <si>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</si>
  <si>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</si>
  <si>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</si>
  <si>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</si>
  <si>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</si>
  <si>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</si>
  <si>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</si>
  <si>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</si>
  <si>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</si>
  <si>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</si>
  <si>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</si>
  <si>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</si>
  <si>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</si>
  <si>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</si>
  <si>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</si>
  <si>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</si>
  <si>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</si>
  <si>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</si>
  <si>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</si>
  <si>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</si>
  <si>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</si>
  <si>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</si>
  <si>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</si>
  <si>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</si>
  <si>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</si>
  <si>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</si>
  <si>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</si>
  <si>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</si>
  <si>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</si>
  <si>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</si>
  <si>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</si>
  <si>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</si>
  <si>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</si>
  <si>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</si>
  <si>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</si>
  <si>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</si>
  <si>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</si>
  <si>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</si>
  <si>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</si>
  <si>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</si>
  <si>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</si>
  <si>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</si>
  <si>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</si>
  <si>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</si>
  <si>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</si>
  <si>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</si>
  <si>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</si>
  <si>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</si>
  <si>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</si>
  <si>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</si>
  <si>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</si>
  <si>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</si>
  <si>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</si>
  <si>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</si>
  <si>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</si>
  <si>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</si>
  <si>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</si>
  <si>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</si>
  <si>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</si>
  <si>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</si>
  <si>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</si>
  <si>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</si>
  <si>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</si>
  <si>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</si>
  <si>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</si>
  <si>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</si>
  <si>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</si>
  <si>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</si>
  <si>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</si>
  <si>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</si>
  <si>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</si>
  <si>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</si>
  <si>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</si>
  <si>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</si>
  <si>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</si>
  <si>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</si>
  <si>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</si>
  <si>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</si>
  <si>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</si>
  <si>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</si>
  <si>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</si>
  <si>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</si>
  <si>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</si>
  <si>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</si>
  <si>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</si>
  <si>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</si>
  <si>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</si>
  <si>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</si>
  <si>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</si>
  <si>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</si>
  <si>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</si>
  <si>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</si>
  <si>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</si>
  <si>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</si>
  <si>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</si>
  <si>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</si>
  <si>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</si>
  <si>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</si>
  <si>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</si>
  <si>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</si>
  <si>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</si>
  <si>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</si>
  <si>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</si>
  <si>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</si>
  <si>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</si>
  <si>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</si>
  <si>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</si>
  <si>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</si>
  <si>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</si>
  <si>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</si>
  <si>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</si>
  <si>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</si>
  <si>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</si>
  <si>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</si>
  <si>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</si>
  <si>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</si>
  <si>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</si>
  <si>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</si>
  <si>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</si>
  <si>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</si>
  <si>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</si>
  <si>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</si>
  <si>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</si>
  <si>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</si>
  <si>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</si>
  <si>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</si>
  <si>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</si>
  <si>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</si>
  <si>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</si>
  <si>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</si>
  <si>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</si>
  <si>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</si>
  <si>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</si>
  <si>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</si>
  <si>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</si>
  <si>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</si>
  <si>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</si>
  <si>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</si>
  <si>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</si>
  <si>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</si>
  <si>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</si>
  <si>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</si>
  <si>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</si>
  <si>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</si>
  <si>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</si>
  <si>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</si>
  <si>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</si>
  <si>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</si>
  <si>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</si>
  <si>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</si>
  <si>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</si>
  <si>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</si>
  <si>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</si>
  <si>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</si>
  <si>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</si>
  <si>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</si>
  <si>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</si>
  <si>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</si>
  <si>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</si>
  <si>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</si>
  <si>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</si>
  <si>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</si>
  <si>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</si>
  <si>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</si>
  <si>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</si>
  <si>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</si>
  <si>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</si>
  <si>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</si>
  <si>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</si>
  <si>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</si>
  <si>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</si>
  <si>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</si>
  <si>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</si>
  <si>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</si>
  <si>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</si>
  <si>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</si>
  <si>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</si>
  <si>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</si>
  <si>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</si>
  <si>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</si>
  <si>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</si>
  <si>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</si>
  <si>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</si>
  <si>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</si>
  <si>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</si>
  <si>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</si>
  <si>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</si>
  <si>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</si>
  <si>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</si>
  <si>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</si>
  <si>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</si>
  <si>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</si>
  <si>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</si>
  <si>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</si>
  <si>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</si>
  <si>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</si>
  <si>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</si>
  <si>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</si>
  <si>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</si>
  <si>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</si>
  <si>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</si>
  <si>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</si>
  <si>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</si>
  <si>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</si>
  <si>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</si>
  <si>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</si>
  <si>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</si>
  <si>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</si>
  <si>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</si>
  <si>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</si>
  <si>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</si>
  <si>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</si>
  <si>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</si>
  <si>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</si>
  <si>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</si>
  <si>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</si>
  <si>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</si>
  <si>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</si>
  <si>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</si>
  <si>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</si>
  <si>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</si>
  <si>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</si>
  <si>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</si>
  <si>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</si>
  <si>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</si>
  <si>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</si>
  <si>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</si>
  <si>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</si>
  <si>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</si>
  <si>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</si>
  <si>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</si>
  <si>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</si>
  <si>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</si>
  <si>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</si>
  <si>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</si>
  <si>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</si>
  <si>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</si>
  <si>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</si>
  <si>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</si>
  <si>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</si>
  <si>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</si>
  <si>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</si>
  <si>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</si>
  <si>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</si>
  <si>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</si>
  <si>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</si>
  <si>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</si>
  <si>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</si>
  <si>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</si>
  <si>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</si>
  <si>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</si>
  <si>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</si>
  <si>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</si>
  <si>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</si>
  <si>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</si>
  <si>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</si>
  <si>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</si>
  <si>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</si>
  <si>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</si>
  <si>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</si>
  <si>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</si>
  <si>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</si>
  <si>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</si>
  <si>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</si>
  <si>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</si>
  <si>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</si>
  <si>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</si>
  <si>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</si>
  <si>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</si>
  <si>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</si>
  <si>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</si>
  <si>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</si>
  <si>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</si>
  <si>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</si>
  <si>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</si>
  <si>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</si>
  <si>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</si>
  <si>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</si>
  <si>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</si>
  <si>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</si>
  <si>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</si>
  <si>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</si>
  <si>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</si>
  <si>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</si>
  <si>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</si>
  <si>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</si>
  <si>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</si>
  <si>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</si>
  <si>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</si>
  <si>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</si>
  <si>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</si>
  <si>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</si>
  <si>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</si>
  <si>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</si>
  <si>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</si>
  <si>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</si>
  <si>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</si>
  <si>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</si>
  <si>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</si>
  <si>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</si>
  <si>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</si>
  <si>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</si>
  <si>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</si>
  <si>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</si>
  <si>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</si>
  <si>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</si>
  <si>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</si>
  <si>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</si>
  <si>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</si>
  <si>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</si>
  <si>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</si>
  <si>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</si>
  <si>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</si>
  <si>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</si>
  <si>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</si>
  <si>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</si>
  <si>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</si>
  <si>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</si>
  <si>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</si>
  <si>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</si>
  <si>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</si>
  <si>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</si>
  <si>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</si>
  <si>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</si>
  <si>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</si>
  <si>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</si>
  <si>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</si>
  <si>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</si>
  <si>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</si>
  <si>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</si>
  <si>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</si>
  <si>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</si>
  <si>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</si>
  <si>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</si>
  <si>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</si>
  <si>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</si>
  <si>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</si>
  <si>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</si>
  <si>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</si>
  <si>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</si>
  <si>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</si>
  <si>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</si>
  <si>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</si>
  <si>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</si>
  <si>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</si>
  <si>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</si>
  <si>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</si>
  <si>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</si>
  <si>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</si>
  <si>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</si>
  <si>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</si>
  <si>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</si>
  <si>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</si>
  <si>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</si>
  <si>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</si>
  <si>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</si>
  <si>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</si>
  <si>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</si>
  <si>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</si>
  <si>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</si>
  <si>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</si>
  <si>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</si>
  <si>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</si>
  <si>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</si>
  <si>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</si>
  <si>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</si>
  <si>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</si>
  <si>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</si>
  <si>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</si>
  <si>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</si>
  <si>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</si>
  <si>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</si>
  <si>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</si>
  <si>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</si>
  <si>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</si>
  <si>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</si>
  <si>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</si>
  <si>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</si>
  <si>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</si>
  <si>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</si>
  <si>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</si>
  <si>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</si>
  <si>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</si>
  <si>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</si>
  <si>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</si>
  <si>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</si>
  <si>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</si>
  <si>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</si>
  <si>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</si>
  <si>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</si>
  <si>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</si>
  <si>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</si>
  <si>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</si>
  <si>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</si>
  <si>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</si>
  <si>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</si>
  <si>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</si>
  <si>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</si>
  <si>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</si>
  <si>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</si>
  <si>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</si>
  <si>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</si>
  <si>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</si>
  <si>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</si>
  <si>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</si>
  <si>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</si>
  <si>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</si>
  <si>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</si>
  <si>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</si>
  <si>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</si>
  <si>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</si>
  <si>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</si>
  <si>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</si>
  <si>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</si>
  <si>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</si>
  <si>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</si>
  <si>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</si>
  <si>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</si>
  <si>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</si>
  <si>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</si>
  <si>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</si>
  <si>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</si>
  <si>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</si>
  <si>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</si>
  <si>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</si>
  <si>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</si>
  <si>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</si>
  <si>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</si>
  <si>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</si>
  <si>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</si>
  <si>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</si>
  <si>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</si>
  <si>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</si>
  <si>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</si>
  <si>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</si>
  <si>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</si>
  <si>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</si>
  <si>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</si>
  <si>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</si>
  <si>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</si>
  <si>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</si>
  <si>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</si>
  <si>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</si>
  <si>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</si>
  <si>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</si>
  <si>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</si>
  <si>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</si>
  <si>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</si>
  <si>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</si>
  <si>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</si>
  <si>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</si>
  <si>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</si>
  <si>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</si>
  <si>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</si>
  <si>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</si>
  <si>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</si>
  <si>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</si>
  <si>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</si>
  <si>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</si>
  <si>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</si>
  <si>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</si>
  <si>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</si>
  <si>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</si>
  <si>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</si>
  <si>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</si>
  <si>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</si>
  <si>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</si>
  <si>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</si>
  <si>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</si>
  <si>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</si>
  <si>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</si>
  <si>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</si>
  <si>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</si>
  <si>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</si>
  <si>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</si>
  <si>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</si>
  <si>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</si>
  <si>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</si>
  <si>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</si>
  <si>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</si>
  <si>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</si>
  <si>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</si>
  <si>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</si>
  <si>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</si>
  <si>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</si>
  <si>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</si>
  <si>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</si>
  <si>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</si>
  <si>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</si>
  <si>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</si>
  <si>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</si>
  <si>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</si>
  <si>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</si>
  <si>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</si>
  <si>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</si>
  <si>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</si>
  <si>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</si>
  <si>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</si>
  <si>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</si>
  <si>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</si>
  <si>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</si>
  <si>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</si>
  <si>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</si>
  <si>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</si>
  <si>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</si>
  <si>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</si>
  <si>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</si>
  <si>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</si>
  <si>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</si>
  <si>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</si>
  <si>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</si>
  <si>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</si>
  <si>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</si>
  <si>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</si>
  <si>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</si>
  <si>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</si>
  <si>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</si>
  <si>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</si>
  <si>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</si>
  <si>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</si>
  <si>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</si>
  <si>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</si>
  <si>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</si>
  <si>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</si>
  <si>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</si>
  <si>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</si>
  <si>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</si>
  <si>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</si>
  <si>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</si>
  <si>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</si>
  <si>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</si>
  <si>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</si>
  <si>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</si>
  <si>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</si>
  <si>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</si>
  <si>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</si>
  <si>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</si>
  <si>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</si>
  <si>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</si>
  <si>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</si>
  <si>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</si>
  <si>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</si>
  <si>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</si>
  <si>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</si>
  <si>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</si>
  <si>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</si>
  <si>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</si>
  <si>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</si>
  <si>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</si>
  <si>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</si>
  <si>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</si>
  <si>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</si>
  <si>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</si>
  <si>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</si>
  <si>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</si>
  <si>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</si>
  <si>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</si>
  <si>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</si>
  <si>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</si>
  <si>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</si>
  <si>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</si>
  <si>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</si>
  <si>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</si>
  <si>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</si>
  <si>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</si>
  <si>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</si>
  <si>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</si>
  <si>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</si>
  <si>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</si>
  <si>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</si>
  <si>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</si>
  <si>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</si>
  <si>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</si>
  <si>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</si>
  <si>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</si>
  <si>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</si>
  <si>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</si>
  <si>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</si>
  <si>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</si>
  <si>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</si>
  <si>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</si>
  <si>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</si>
  <si>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</si>
  <si>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</si>
  <si>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</si>
  <si>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</si>
  <si>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</si>
  <si>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</si>
  <si>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</si>
  <si>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</si>
  <si>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</si>
  <si>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</si>
  <si>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</si>
  <si>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</si>
  <si>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</si>
  <si>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</si>
  <si>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</si>
  <si>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</si>
  <si>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</si>
  <si>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</si>
  <si>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</si>
  <si>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</si>
  <si>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</si>
  <si>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</si>
  <si>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</si>
  <si>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</si>
  <si>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</si>
  <si>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</si>
  <si>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</si>
  <si>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</si>
  <si>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</si>
  <si>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</si>
  <si>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</si>
  <si>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</si>
  <si>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</si>
  <si>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</si>
  <si>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</si>
  <si>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</si>
  <si>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</si>
  <si>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</si>
  <si>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</si>
  <si>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</si>
  <si>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</si>
  <si>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</si>
  <si>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</si>
  <si>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</si>
  <si>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</si>
  <si>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</si>
  <si>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</si>
  <si>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</si>
  <si>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</si>
  <si>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</si>
  <si>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</si>
  <si>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</si>
  <si>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</si>
  <si>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</si>
  <si>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</si>
  <si>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</si>
  <si>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</si>
  <si>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</si>
  <si>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</si>
  <si>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</si>
  <si>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</si>
  <si>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</si>
  <si>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</si>
  <si>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</si>
  <si>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</si>
  <si>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</si>
  <si>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</si>
  <si>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</si>
  <si>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</si>
  <si>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</si>
  <si>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</si>
  <si>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</si>
  <si>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</si>
  <si>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</si>
  <si>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</si>
  <si>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</si>
  <si>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</si>
  <si>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</si>
  <si>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</si>
  <si>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</si>
  <si>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</si>
  <si>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</si>
  <si>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</si>
  <si>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</si>
  <si>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</si>
  <si>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</si>
  <si>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</si>
  <si>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</si>
  <si>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</si>
  <si>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</si>
  <si>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</si>
  <si>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</si>
  <si>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</si>
  <si>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</si>
  <si>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</si>
  <si>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</si>
  <si>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</si>
  <si>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</si>
  <si>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</si>
  <si>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</si>
  <si>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</si>
  <si>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</si>
  <si>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</si>
  <si>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</si>
  <si>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</si>
  <si>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</si>
  <si>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</si>
  <si>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</si>
  <si>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</si>
  <si>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</si>
  <si>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</si>
  <si>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</si>
  <si>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</si>
  <si>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</si>
  <si>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</si>
  <si>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</si>
  <si>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</si>
  <si>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</si>
  <si>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</si>
  <si>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</si>
  <si>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</si>
  <si>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</si>
  <si>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</si>
  <si>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</si>
  <si>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</si>
  <si>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</si>
  <si>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</si>
  <si>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</si>
  <si>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</si>
  <si>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</si>
  <si>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</si>
  <si>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</si>
  <si>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</si>
  <si>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</si>
  <si>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</si>
  <si>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</si>
  <si>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</si>
  <si>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</si>
  <si>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</si>
  <si>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</si>
  <si>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</si>
  <si>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</si>
  <si>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</si>
  <si>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</si>
  <si>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</si>
  <si>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</si>
  <si>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</si>
  <si>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</si>
  <si>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</si>
  <si>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</si>
  <si>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</si>
  <si>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</si>
  <si>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</si>
  <si>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</si>
  <si>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</si>
  <si>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</si>
  <si>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</si>
  <si>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</si>
  <si>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</si>
  <si>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</si>
  <si>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</si>
  <si>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</si>
  <si>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</si>
  <si>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</si>
  <si>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</si>
  <si>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</si>
  <si>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</si>
  <si>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</si>
  <si>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</si>
  <si>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</si>
  <si>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</si>
  <si>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</si>
  <si>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</si>
  <si>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</si>
  <si>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</si>
  <si>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</si>
  <si>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</si>
  <si>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</si>
  <si>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</si>
  <si>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</si>
  <si>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</si>
  <si>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</si>
  <si>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</si>
  <si>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</si>
  <si>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</si>
  <si>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</si>
  <si>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</si>
  <si>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</si>
  <si>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</si>
  <si>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</si>
  <si>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</si>
  <si>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</si>
  <si>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</si>
  <si>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</si>
  <si>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</si>
  <si>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</si>
  <si>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</si>
  <si>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</si>
  <si>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</si>
  <si>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</si>
  <si>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</si>
  <si>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</si>
  <si>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</si>
  <si>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</si>
  <si>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</si>
  <si>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</si>
  <si>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</si>
  <si>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</si>
  <si>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</si>
  <si>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</si>
  <si>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</si>
  <si>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</si>
  <si>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</si>
  <si>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</si>
  <si>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</si>
  <si>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</si>
  <si>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</si>
  <si>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</si>
  <si>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</si>
  <si>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</si>
  <si>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</si>
  <si>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</si>
  <si>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</si>
  <si>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</si>
  <si>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</si>
  <si>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</si>
  <si>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</si>
  <si>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</si>
  <si>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</si>
  <si>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</si>
  <si>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</si>
  <si>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</si>
  <si>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</si>
  <si>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</si>
  <si>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</si>
  <si>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</si>
  <si>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</si>
  <si>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</si>
  <si>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</si>
  <si>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</si>
  <si>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</si>
  <si>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</si>
  <si>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</si>
  <si>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</si>
  <si>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</si>
  <si>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</si>
  <si>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</si>
  <si>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</si>
  <si>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</si>
  <si>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</si>
  <si>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</si>
  <si>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</si>
  <si>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</si>
  <si>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</si>
  <si>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</si>
  <si>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</si>
  <si>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</si>
  <si>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</si>
  <si>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</si>
  <si>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</si>
  <si>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</si>
  <si>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</si>
  <si>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</si>
  <si>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</si>
  <si>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</si>
  <si>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</si>
  <si>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</si>
  <si>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</si>
  <si>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</si>
  <si>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</si>
  <si>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</si>
  <si>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</si>
  <si>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</si>
  <si>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</si>
  <si>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</si>
  <si>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</si>
  <si>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</si>
  <si>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</si>
  <si>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</si>
  <si>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</si>
  <si>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</si>
  <si>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</si>
  <si>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</si>
  <si>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</si>
  <si>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</si>
  <si>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</si>
  <si>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</si>
  <si>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</si>
  <si>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</si>
  <si>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</si>
  <si>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</si>
  <si>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</si>
  <si>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</si>
  <si>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</si>
  <si>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</si>
  <si>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</si>
  <si>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</si>
  <si>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</si>
  <si>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</si>
  <si>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</si>
  <si>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</si>
  <si>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</si>
  <si>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</si>
  <si>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</si>
  <si>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</si>
  <si>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</si>
  <si>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</si>
  <si>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</si>
  <si>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</si>
  <si>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</si>
  <si>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</si>
  <si>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</si>
  <si>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</si>
  <si>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</si>
  <si>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</si>
  <si>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</si>
  <si>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</si>
  <si>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</si>
  <si>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</si>
  <si>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</si>
  <si>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</si>
  <si>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</si>
  <si>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</si>
  <si>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</si>
  <si>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</si>
  <si>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</si>
  <si>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</si>
  <si>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</si>
  <si>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</si>
  <si>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</si>
  <si>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</si>
  <si>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</si>
  <si>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</si>
  <si>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</si>
  <si>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</si>
  <si>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</si>
  <si>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</si>
  <si>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</si>
  <si>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</si>
  <si>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</si>
  <si>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</si>
  <si>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</si>
  <si>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</si>
  <si>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</si>
  <si>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</si>
  <si>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</si>
  <si>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</si>
  <si>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</si>
  <si>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</si>
  <si>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</si>
  <si>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</si>
  <si>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</si>
  <si>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</si>
  <si>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</si>
  <si>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</si>
  <si>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</si>
  <si>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</si>
  <si>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</si>
  <si>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</si>
  <si>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</si>
  <si>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</si>
  <si>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</si>
  <si>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</si>
  <si>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</si>
  <si>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</si>
  <si>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</si>
  <si>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</si>
  <si>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</si>
  <si>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</si>
  <si>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</si>
  <si>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</si>
  <si>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</si>
  <si>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</si>
  <si>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</si>
  <si>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</si>
  <si>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</si>
  <si>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</si>
  <si>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</si>
  <si>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</si>
  <si>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</si>
  <si>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</si>
  <si>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</si>
  <si>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</si>
  <si>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</si>
  <si>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</si>
  <si>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</si>
  <si>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</si>
  <si>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</si>
  <si>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</si>
  <si>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</si>
  <si>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</si>
  <si>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</si>
  <si>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</si>
  <si>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</si>
  <si>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</si>
  <si>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</si>
  <si>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</si>
  <si>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</si>
  <si>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</si>
  <si>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</si>
  <si>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</si>
  <si>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</si>
  <si>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</si>
  <si>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</si>
  <si>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</si>
  <si>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</si>
  <si>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</si>
  <si>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</si>
  <si>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</si>
  <si>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</si>
  <si>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</si>
  <si>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</si>
  <si>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</si>
  <si>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</si>
  <si>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</si>
  <si>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</si>
  <si>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</si>
  <si>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</si>
  <si>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</si>
  <si>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</si>
  <si>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</si>
  <si>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</si>
  <si>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</si>
  <si>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</si>
  <si>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</si>
  <si>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</si>
  <si>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</si>
  <si>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</si>
  <si>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</si>
  <si>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</si>
  <si>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</si>
  <si>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</si>
  <si>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</si>
  <si>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</si>
  <si>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</si>
  <si>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</si>
  <si>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</si>
  <si>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</si>
  <si>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</si>
  <si>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</si>
  <si>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</si>
  <si>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</si>
  <si>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</si>
  <si>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</si>
  <si>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</si>
  <si>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</si>
  <si>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</si>
  <si>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</si>
  <si>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</si>
  <si>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</si>
  <si>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</si>
  <si>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</si>
  <si>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</si>
  <si>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</si>
  <si>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</si>
  <si>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</si>
  <si>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</si>
  <si>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</si>
  <si>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</si>
  <si>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</si>
  <si>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</si>
  <si>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</si>
  <si>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</si>
  <si>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</si>
  <si>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</si>
  <si>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</si>
  <si>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</si>
  <si>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</si>
  <si>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</si>
  <si>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</si>
  <si>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</si>
  <si>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</si>
  <si>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</si>
  <si>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</si>
  <si>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</si>
  <si>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</si>
  <si>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</si>
  <si>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</si>
  <si>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</si>
  <si>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</si>
  <si>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</si>
  <si>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</si>
  <si>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</si>
  <si>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</si>
  <si>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</si>
  <si>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</si>
  <si>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</si>
  <si>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</si>
  <si>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</si>
  <si>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</si>
  <si>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</si>
  <si>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</si>
  <si>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</si>
  <si>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</si>
  <si>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</si>
  <si>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</si>
  <si>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</si>
  <si>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</si>
  <si>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</si>
  <si>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</si>
  <si>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</si>
  <si>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</si>
  <si>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</si>
  <si>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</si>
  <si>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</si>
  <si>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</si>
  <si>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</si>
  <si>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</si>
  <si>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</si>
  <si>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</si>
  <si>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</si>
  <si>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</si>
  <si>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</si>
  <si>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</si>
  <si>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</si>
  <si>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</si>
  <si>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</si>
  <si>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</si>
  <si>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</si>
  <si>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</si>
  <si>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</si>
  <si>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</si>
  <si>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</si>
  <si>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</si>
  <si>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</si>
  <si>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</si>
  <si>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</si>
  <si>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</si>
  <si>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</si>
  <si>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</si>
  <si>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</si>
  <si>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</si>
  <si>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</si>
  <si>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</si>
  <si>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</si>
  <si>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</si>
  <si>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</si>
  <si>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</si>
  <si>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</si>
  <si>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</si>
  <si>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</si>
  <si>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</si>
  <si>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</si>
  <si>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</si>
  <si>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</si>
  <si>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</si>
  <si>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</si>
  <si>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</si>
  <si>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</si>
  <si>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</si>
  <si>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</si>
  <si>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</si>
  <si>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</si>
  <si>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</si>
  <si>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</si>
  <si>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</si>
  <si>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</si>
  <si>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</si>
  <si>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</si>
  <si>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</si>
  <si>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</si>
  <si>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</si>
  <si>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</si>
  <si>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</si>
  <si>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</si>
  <si>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</si>
  <si>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</si>
  <si>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</si>
  <si>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</si>
  <si>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</si>
  <si>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</si>
  <si>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</si>
  <si>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</si>
  <si>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</si>
  <si>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</si>
  <si>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</si>
  <si>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</si>
  <si>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</si>
  <si>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</si>
  <si>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</si>
  <si>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</si>
  <si>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</si>
  <si>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</si>
  <si>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</si>
  <si>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</si>
  <si>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</si>
  <si>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</si>
  <si>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</si>
  <si>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</si>
  <si>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</si>
  <si>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</si>
  <si>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</si>
  <si>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</si>
  <si>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</si>
  <si>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</si>
  <si>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</si>
  <si>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</si>
  <si>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</si>
  <si>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</si>
  <si>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</si>
  <si>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</si>
  <si>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</si>
  <si>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</si>
  <si>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</si>
  <si>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</si>
  <si>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</si>
  <si>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</si>
  <si>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</si>
  <si>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</si>
  <si>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</si>
  <si>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</si>
  <si>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</si>
  <si>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</si>
  <si>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</si>
  <si>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</si>
  <si>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</si>
  <si>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</si>
  <si>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</si>
  <si>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</si>
  <si>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</si>
  <si>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</si>
  <si>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</si>
  <si>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</si>
  <si>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</si>
  <si>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</si>
  <si>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</si>
  <si>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</si>
  <si>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</si>
  <si>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</si>
  <si>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</si>
  <si>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</si>
  <si>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</si>
  <si>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</si>
  <si>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</si>
  <si>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</si>
  <si>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</si>
  <si>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</si>
  <si>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</si>
  <si>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</si>
  <si>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</si>
  <si>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</si>
  <si>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</si>
  <si>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</si>
  <si>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</si>
  <si>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</si>
  <si>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</si>
  <si>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</si>
  <si>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</si>
  <si>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</si>
  <si>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</si>
  <si>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</si>
  <si>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</si>
  <si>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</si>
  <si>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</si>
  <si>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</si>
  <si>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</si>
  <si>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</si>
  <si>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</si>
  <si>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</si>
  <si>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</si>
  <si>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</si>
  <si>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</si>
  <si>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</si>
  <si>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</si>
  <si>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</si>
  <si>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</si>
  <si>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</si>
  <si>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</si>
  <si>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</si>
  <si>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</si>
  <si>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</si>
  <si>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</si>
  <si>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</si>
  <si>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</si>
  <si>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</si>
  <si>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</si>
  <si>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</si>
  <si>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</si>
  <si>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</si>
  <si>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</si>
  <si>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</si>
  <si>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</si>
  <si>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</si>
  <si>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</si>
  <si>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</si>
  <si>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</si>
  <si>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</si>
  <si>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</si>
  <si>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</si>
  <si>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</si>
  <si>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</si>
  <si>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</si>
  <si>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</si>
  <si>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</si>
  <si>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</si>
  <si>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</si>
  <si>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</si>
  <si>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</si>
  <si>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</si>
  <si>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</si>
  <si>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</si>
  <si>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</si>
  <si>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</si>
  <si>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</si>
  <si>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</si>
  <si>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</si>
  <si>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</si>
  <si>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</si>
  <si>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</si>
  <si>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</si>
  <si>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</si>
  <si>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</si>
  <si>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</si>
  <si>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</si>
  <si>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</si>
  <si>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</si>
  <si>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</si>
  <si>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</si>
  <si>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</si>
  <si>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</si>
  <si>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</si>
  <si>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</si>
  <si>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</si>
  <si>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</si>
  <si>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</si>
  <si>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</si>
  <si>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</si>
  <si>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</si>
  <si>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</si>
  <si>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</si>
  <si>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</si>
  <si>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</si>
  <si>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</si>
  <si>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</si>
  <si>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</si>
  <si>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</si>
  <si>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</si>
  <si>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</si>
  <si>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</si>
  <si>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</si>
  <si>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</si>
  <si>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</si>
  <si>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</si>
  <si>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</si>
  <si>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</si>
  <si>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</si>
  <si>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</si>
  <si>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</si>
  <si>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</si>
  <si>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</si>
  <si>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</si>
  <si>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</si>
  <si>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</si>
  <si>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</si>
  <si>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</si>
  <si>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</si>
  <si>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</si>
  <si>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</si>
  <si>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</si>
  <si>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</si>
  <si>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</si>
  <si>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</si>
  <si>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</si>
  <si>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</si>
  <si>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</si>
  <si>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</si>
  <si>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</si>
  <si>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</si>
  <si>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</si>
  <si>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</si>
  <si>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</si>
  <si>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</si>
  <si>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</si>
  <si>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</si>
  <si>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</si>
  <si>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</si>
  <si>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</si>
  <si>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</si>
  <si>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</si>
  <si>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</si>
  <si>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</si>
  <si>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</si>
  <si>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</si>
  <si>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</si>
  <si>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</si>
  <si>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</si>
  <si>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</si>
  <si>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</si>
  <si>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</si>
  <si>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</si>
  <si>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</si>
  <si>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</si>
  <si>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</si>
  <si>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</si>
  <si>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</si>
  <si>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</si>
  <si>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</si>
  <si>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</si>
  <si>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</si>
  <si>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</si>
  <si>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</si>
  <si>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</si>
  <si>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</si>
  <si>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</si>
  <si>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</si>
  <si>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</si>
  <si>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</si>
  <si>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</si>
  <si>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</si>
  <si>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</si>
  <si>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</si>
  <si>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</si>
  <si>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</si>
  <si>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</si>
  <si>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</si>
  <si>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</si>
  <si>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</si>
  <si>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</si>
  <si>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</si>
  <si>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</si>
  <si>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</si>
  <si>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</si>
  <si>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</si>
  <si>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</si>
  <si>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</si>
  <si>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</si>
  <si>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</si>
  <si>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</si>
  <si>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</si>
  <si>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</si>
  <si>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</si>
  <si>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</si>
  <si>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</si>
  <si>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</si>
  <si>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</si>
  <si>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</si>
  <si>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</si>
  <si>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</si>
  <si>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</si>
  <si>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</si>
  <si>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</si>
  <si>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</si>
  <si>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</si>
  <si>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</si>
  <si>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</si>
  <si>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</si>
  <si>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</si>
  <si>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</si>
  <si>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</si>
  <si>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</si>
  <si>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</si>
  <si>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</si>
  <si>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</si>
  <si>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</si>
  <si>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</si>
  <si>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</si>
  <si>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</si>
  <si>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</si>
  <si>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</si>
  <si>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</si>
  <si>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</si>
  <si>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</si>
  <si>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</si>
  <si>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</si>
  <si>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</si>
  <si>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</si>
  <si>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</si>
  <si>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</si>
  <si>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</si>
  <si>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</si>
  <si>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</si>
  <si>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</si>
  <si>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</si>
  <si>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</si>
  <si>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</si>
  <si>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</si>
  <si>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</si>
  <si>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</si>
  <si>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</si>
  <si>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</si>
  <si>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</si>
  <si>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</si>
  <si>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</si>
  <si>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</si>
  <si>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</si>
  <si>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</si>
  <si>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</si>
  <si>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</si>
  <si>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</si>
  <si>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</si>
  <si>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</si>
  <si>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</si>
  <si>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</si>
  <si>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</si>
  <si>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</si>
  <si>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</si>
  <si>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</si>
  <si>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</si>
  <si>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</si>
  <si>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</si>
  <si>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</si>
  <si>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</si>
  <si>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</si>
  <si>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</si>
  <si>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</si>
  <si>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</si>
  <si>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</si>
  <si>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</si>
  <si>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</si>
  <si>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</si>
  <si>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</si>
  <si>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</si>
  <si>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</si>
  <si>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</si>
  <si>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</si>
  <si>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</si>
  <si>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</si>
  <si>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</si>
  <si>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</si>
  <si>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</si>
  <si>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</si>
  <si>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</si>
  <si>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</si>
  <si>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</si>
  <si>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</si>
  <si>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</si>
  <si>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</si>
  <si>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</si>
  <si>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</si>
  <si>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</si>
  <si>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</si>
  <si>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</si>
  <si>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</si>
  <si>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</si>
  <si>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</si>
  <si>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</si>
  <si>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</si>
  <si>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</si>
  <si>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</si>
  <si>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</si>
  <si>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</si>
  <si>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</si>
  <si>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</si>
  <si>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</si>
  <si>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</si>
  <si>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</si>
  <si>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</si>
  <si>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</si>
  <si>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</si>
  <si>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</si>
  <si>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</si>
  <si>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</si>
  <si>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</si>
  <si>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</si>
  <si>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</si>
  <si>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</si>
  <si>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</si>
  <si>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</si>
  <si>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</si>
  <si>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</si>
  <si>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</si>
  <si>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</si>
  <si>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</si>
  <si>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</si>
  <si>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</si>
  <si>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</si>
  <si>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</si>
  <si>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</si>
  <si>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</si>
  <si>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</si>
  <si>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</si>
  <si>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</si>
  <si>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</si>
  <si>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</si>
  <si>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</si>
  <si>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</si>
  <si>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</si>
  <si>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</si>
  <si>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</si>
  <si>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</si>
  <si>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</si>
  <si>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</si>
  <si>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</si>
  <si>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</si>
  <si>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</si>
  <si>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</si>
  <si>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</si>
  <si>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</si>
  <si>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</si>
  <si>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</si>
  <si>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</si>
  <si>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</si>
  <si>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</si>
  <si>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</si>
  <si>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</si>
  <si>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</si>
  <si>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</si>
  <si>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</si>
  <si>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</si>
  <si>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</si>
  <si>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</si>
  <si>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</si>
  <si>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</si>
  <si>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</si>
  <si>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</si>
  <si>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</si>
  <si>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</si>
  <si>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</si>
  <si>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</si>
  <si>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</si>
  <si>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</si>
  <si>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</si>
  <si>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</si>
  <si>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</si>
  <si>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</si>
  <si>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</si>
  <si>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</si>
  <si>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</si>
  <si>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</si>
  <si>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</si>
  <si>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</si>
  <si>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</si>
  <si>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</si>
  <si>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</si>
  <si>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</si>
  <si>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</si>
  <si>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</si>
  <si>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</si>
  <si>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</si>
  <si>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</si>
  <si>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</si>
  <si>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</si>
  <si>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</si>
  <si>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</si>
  <si>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</si>
  <si>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</si>
  <si>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</si>
  <si>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</si>
  <si>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</si>
  <si>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</si>
  <si>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</si>
  <si>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</si>
  <si>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</si>
  <si>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</si>
  <si>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</si>
  <si>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</si>
  <si>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</si>
  <si>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</si>
  <si>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</si>
  <si>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</si>
  <si>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</si>
  <si>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</si>
  <si>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</si>
  <si>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</si>
  <si>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</si>
  <si>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</si>
  <si>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</si>
  <si>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</si>
  <si>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</si>
  <si>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</si>
  <si>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</si>
  <si>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</si>
  <si>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</si>
  <si>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</si>
  <si>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</si>
  <si>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</si>
  <si>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</si>
  <si>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</si>
  <si>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</si>
  <si>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</si>
  <si>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</si>
  <si>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</si>
  <si>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</si>
  <si>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</si>
  <si>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</si>
  <si>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</si>
  <si>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</si>
  <si>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</si>
  <si>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</si>
  <si>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</si>
  <si>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</si>
  <si>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</si>
  <si>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</si>
  <si>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</si>
  <si>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</si>
  <si>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</si>
  <si>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</si>
  <si>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</si>
  <si>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</si>
  <si>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</si>
  <si>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</si>
  <si>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</si>
  <si>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</si>
  <si>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</si>
  <si>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</si>
  <si>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</si>
  <si>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</si>
  <si>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</si>
  <si>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</si>
  <si>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</si>
  <si>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</si>
  <si>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</si>
  <si>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</si>
  <si>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</si>
  <si>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</si>
  <si>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</si>
  <si>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</si>
  <si>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</si>
  <si>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</si>
  <si>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</si>
  <si>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</si>
  <si>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</si>
  <si>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</si>
  <si>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</si>
  <si>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</si>
  <si>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</si>
  <si>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</si>
  <si>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</si>
  <si>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</si>
  <si>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</si>
  <si>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</si>
  <si>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</si>
  <si>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</si>
  <si>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</si>
  <si>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</si>
  <si>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</si>
  <si>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</si>
  <si>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</si>
  <si>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</si>
  <si>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</si>
  <si>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</si>
  <si>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</si>
  <si>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</si>
  <si>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</si>
  <si>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</si>
  <si>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</si>
  <si>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</si>
  <si>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</si>
  <si>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</si>
  <si>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</si>
  <si>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</si>
  <si>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</si>
  <si>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</si>
  <si>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</si>
  <si>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</si>
  <si>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</si>
  <si>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</si>
  <si>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</si>
  <si>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</si>
  <si>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</si>
  <si>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</si>
  <si>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</si>
  <si>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</si>
  <si>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</si>
  <si>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</si>
  <si>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</si>
  <si>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</si>
  <si>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</si>
  <si>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</si>
  <si>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</si>
  <si>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</si>
  <si>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</si>
  <si>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</si>
  <si>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</si>
  <si>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</si>
  <si>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</si>
  <si>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</si>
  <si>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</si>
  <si>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</si>
  <si>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</si>
  <si>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</si>
  <si>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</si>
  <si>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</si>
  <si>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</si>
  <si>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</si>
  <si>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</si>
  <si>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</si>
  <si>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</si>
  <si>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</si>
  <si>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</si>
  <si>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</si>
  <si>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</si>
  <si>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</si>
  <si>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</si>
  <si>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</si>
  <si>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</si>
  <si>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</si>
  <si>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</si>
  <si>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</si>
  <si>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</si>
  <si>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</si>
  <si>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</si>
  <si>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</si>
  <si>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</si>
  <si>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</si>
  <si>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</si>
  <si>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</si>
  <si>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</si>
  <si>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</si>
  <si>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</si>
  <si>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</si>
  <si>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</si>
  <si>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</si>
  <si>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</si>
  <si>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</si>
  <si>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</si>
  <si>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</si>
  <si>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</si>
  <si>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</si>
  <si>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</si>
  <si>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</si>
  <si>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</si>
  <si>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</si>
  <si>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</si>
  <si>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</si>
  <si>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</si>
  <si>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</si>
  <si>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</si>
  <si>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</si>
  <si>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</si>
  <si>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</si>
  <si>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</si>
  <si>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</si>
  <si>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</si>
  <si>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</si>
  <si>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</si>
  <si>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</si>
  <si>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</si>
  <si>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</si>
  <si>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</si>
  <si>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</si>
  <si>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</si>
  <si>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</si>
  <si>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</si>
  <si>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</si>
  <si>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</si>
  <si>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</si>
  <si>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</si>
  <si>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</si>
  <si>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</si>
  <si>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</si>
  <si>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</si>
  <si>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</si>
  <si>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</si>
  <si>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</si>
  <si>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</si>
  <si>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</si>
  <si>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</si>
  <si>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</si>
  <si>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</si>
  <si>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</si>
  <si>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</si>
  <si>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</si>
  <si>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</si>
  <si>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</si>
  <si>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</si>
  <si>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</si>
  <si>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</si>
  <si>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</si>
  <si>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</si>
  <si>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</si>
  <si>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</si>
  <si>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</si>
  <si>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</si>
  <si>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</si>
  <si>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</si>
  <si>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</si>
  <si>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</si>
  <si>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</si>
  <si>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</si>
  <si>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</si>
  <si>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</si>
  <si>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</si>
  <si>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</si>
  <si>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</si>
  <si>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</si>
  <si>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</si>
  <si>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</si>
  <si>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</si>
  <si>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</si>
  <si>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</si>
  <si>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</si>
  <si>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</si>
  <si>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</si>
  <si>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</si>
  <si>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</si>
  <si>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</si>
  <si>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</si>
  <si>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</si>
  <si>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</si>
  <si>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</si>
  <si>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</si>
  <si>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</si>
  <si>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</si>
  <si>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</si>
  <si>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</si>
  <si>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</si>
  <si>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</si>
  <si>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</si>
  <si>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</si>
  <si>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</si>
  <si>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</si>
  <si>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</si>
  <si>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</si>
  <si>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</si>
  <si>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</si>
  <si>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</si>
  <si>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</si>
  <si>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</si>
  <si>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</si>
  <si>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</si>
  <si>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</si>
  <si>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</si>
  <si>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</si>
  <si>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</si>
  <si>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</si>
  <si>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</si>
  <si>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</si>
  <si>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</si>
  <si>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</si>
  <si>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</si>
  <si>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</si>
  <si>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</si>
  <si>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</si>
  <si>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</si>
  <si>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</si>
  <si>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</si>
  <si>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</si>
  <si>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</si>
  <si>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</si>
  <si>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</si>
  <si>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</si>
  <si>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</si>
  <si>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</si>
  <si>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</si>
  <si>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</si>
  <si>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</si>
  <si>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</si>
  <si>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</si>
  <si>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</si>
  <si>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</si>
  <si>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</si>
  <si>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</si>
  <si>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</si>
  <si>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</si>
  <si>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</si>
  <si>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</si>
  <si>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</si>
  <si>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</si>
  <si>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</si>
  <si>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</si>
  <si>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</si>
  <si>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</si>
  <si>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</si>
  <si>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</si>
  <si>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</si>
  <si>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</si>
  <si>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</si>
  <si>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</si>
  <si>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</si>
  <si>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</si>
  <si>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</si>
  <si>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</si>
  <si>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</si>
  <si>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</si>
  <si>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</si>
  <si>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</si>
  <si>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</si>
  <si>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</si>
  <si>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</si>
  <si>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</si>
  <si>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</si>
  <si>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</si>
  <si>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</si>
  <si>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</si>
  <si>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</si>
  <si>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</si>
  <si>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</si>
  <si>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</si>
  <si>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</si>
  <si>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</si>
  <si>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</si>
  <si>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</si>
  <si>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</si>
  <si>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</si>
  <si>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</si>
  <si>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</si>
  <si>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</si>
  <si>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</si>
  <si>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</si>
  <si>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</si>
  <si>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</si>
  <si>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</si>
  <si>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</si>
  <si>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</si>
  <si>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</si>
  <si>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</si>
  <si>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</si>
  <si>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</si>
  <si>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</si>
  <si>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</si>
  <si>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</si>
  <si>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</si>
  <si>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</si>
  <si>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</si>
  <si>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</si>
  <si>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</si>
  <si>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</si>
  <si>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</si>
  <si>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</si>
  <si>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</si>
  <si>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</si>
  <si>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</si>
  <si>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</si>
  <si>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</si>
  <si>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</si>
  <si>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</si>
  <si>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</si>
  <si>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</si>
  <si>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</si>
  <si>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</si>
  <si>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</si>
  <si>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</si>
  <si>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</si>
  <si>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</si>
  <si>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</si>
  <si>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</si>
  <si>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</si>
  <si>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</si>
  <si>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</si>
  <si>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</si>
  <si>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</si>
  <si>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</si>
  <si>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</si>
  <si>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</si>
  <si>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</si>
  <si>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</si>
  <si>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</si>
  <si>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</si>
  <si>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</si>
  <si>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</si>
  <si>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</si>
  <si>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</si>
  <si>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</si>
  <si>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</si>
  <si>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</si>
  <si>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</si>
  <si>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</si>
  <si>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</si>
  <si>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</si>
  <si>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</si>
  <si>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</si>
  <si>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</si>
  <si>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</si>
  <si>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</si>
  <si>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</si>
  <si>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</si>
  <si>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</si>
  <si>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</si>
  <si>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</si>
  <si>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</si>
  <si>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</si>
  <si>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</si>
  <si>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</si>
  <si>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</si>
  <si>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</si>
  <si>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</si>
  <si>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</si>
  <si>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</si>
  <si>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</si>
  <si>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</si>
  <si>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</si>
  <si>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</si>
  <si>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</si>
  <si>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</si>
  <si>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</si>
  <si>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</si>
  <si>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</si>
  <si>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</si>
  <si>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</si>
  <si>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</si>
  <si>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</si>
  <si>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</si>
  <si>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</si>
  <si>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</si>
  <si>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</si>
  <si>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</si>
  <si>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</si>
  <si>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</si>
  <si>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</si>
  <si>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</si>
  <si>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</si>
  <si>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</si>
  <si>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</si>
  <si>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</si>
  <si>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</si>
  <si>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</si>
  <si>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</si>
  <si>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</si>
  <si>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</si>
  <si>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</si>
  <si>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</si>
  <si>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</si>
  <si>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</si>
  <si>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</si>
  <si>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</si>
  <si>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</si>
  <si>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</si>
  <si>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</si>
  <si>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</si>
  <si>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</si>
  <si>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</si>
  <si>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</si>
  <si>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</si>
  <si>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</si>
  <si>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</si>
  <si>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</si>
  <si>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</si>
  <si>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</si>
  <si>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</si>
  <si>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</si>
  <si>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</si>
  <si>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</si>
  <si>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</si>
  <si>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</si>
  <si>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</si>
  <si>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</si>
  <si>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</si>
  <si>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</si>
  <si>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</si>
  <si>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</si>
  <si>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</si>
  <si>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</si>
  <si>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</si>
  <si>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</si>
  <si>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</si>
  <si>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</si>
  <si>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</si>
  <si>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</si>
  <si>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</si>
  <si>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</si>
  <si>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</si>
  <si>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</si>
  <si>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</si>
  <si>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</si>
  <si>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</si>
  <si>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</si>
  <si>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</si>
  <si>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</si>
  <si>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</si>
  <si>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</si>
  <si>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</si>
  <si>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</si>
  <si>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</si>
  <si>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</si>
  <si>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</si>
  <si>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</si>
  <si>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</si>
  <si>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</si>
  <si>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</si>
  <si>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</si>
  <si>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</si>
  <si>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</si>
  <si>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</si>
  <si>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</si>
  <si>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</si>
  <si>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</si>
  <si>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</si>
  <si>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</si>
  <si>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</si>
  <si>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</si>
  <si>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</si>
  <si>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</si>
  <si>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</si>
  <si>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</si>
  <si>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</si>
  <si>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</si>
  <si>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</si>
  <si>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</si>
  <si>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</si>
  <si>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</si>
  <si>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</si>
  <si>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</si>
  <si>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</si>
  <si>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</si>
  <si>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</si>
  <si>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</si>
  <si>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</si>
  <si>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</si>
  <si>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</si>
  <si>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</si>
  <si>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</si>
  <si>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</si>
  <si>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</si>
  <si>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</si>
  <si>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</si>
  <si>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</si>
  <si>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</si>
  <si>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</si>
  <si>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</si>
  <si>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</si>
  <si>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</si>
  <si>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</si>
  <si>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</si>
  <si>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</si>
  <si>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</si>
  <si>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</si>
  <si>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</si>
  <si>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</si>
  <si>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</si>
  <si>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</si>
  <si>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</si>
  <si>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</si>
  <si>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</si>
  <si>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</si>
  <si>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</si>
  <si>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</si>
  <si>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</si>
  <si>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</si>
  <si>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</si>
  <si>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</si>
  <si>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</si>
  <si>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</si>
  <si>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</si>
  <si>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</si>
  <si>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</si>
  <si>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</si>
  <si>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</si>
  <si>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</si>
  <si>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</si>
  <si>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</si>
  <si>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</si>
  <si>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</si>
  <si>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</si>
  <si>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</si>
  <si>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</si>
  <si>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</si>
  <si>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</si>
  <si>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</si>
  <si>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</si>
  <si>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</si>
  <si>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</si>
  <si>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</si>
  <si>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</si>
  <si>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</si>
  <si>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</si>
  <si>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</si>
  <si>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</si>
  <si>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</si>
  <si>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</si>
  <si>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</si>
  <si>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</si>
  <si>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</si>
  <si>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</si>
  <si>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</si>
  <si>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</si>
  <si>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</si>
  <si>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</si>
  <si>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</si>
  <si>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</si>
  <si>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</si>
  <si>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</si>
  <si>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</si>
  <si>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</si>
  <si>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</si>
  <si>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</si>
  <si>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</si>
  <si>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</si>
  <si>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</si>
  <si>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</si>
  <si>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</si>
  <si>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</si>
  <si>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</si>
  <si>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</si>
  <si>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</si>
  <si>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</si>
  <si>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</si>
  <si>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</si>
  <si>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</si>
  <si>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</si>
  <si>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</si>
  <si>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</si>
  <si>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</si>
  <si>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</si>
  <si>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</si>
  <si>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</si>
  <si>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</si>
  <si>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</si>
  <si>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</si>
  <si>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</si>
  <si>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</si>
  <si>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</si>
  <si>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</si>
  <si>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</si>
  <si>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</si>
  <si>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</si>
  <si>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</si>
  <si>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</si>
  <si>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</si>
  <si>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</si>
  <si>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</si>
  <si>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</si>
  <si>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</si>
  <si>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</si>
  <si>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</si>
  <si>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</si>
  <si>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</si>
  <si>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</si>
  <si>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</si>
  <si>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</si>
  <si>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</si>
  <si>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</si>
  <si>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</si>
  <si>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</si>
  <si>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</si>
  <si>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</si>
  <si>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</si>
  <si>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</si>
  <si>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</si>
  <si>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</si>
  <si>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</si>
  <si>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</si>
  <si>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</si>
  <si>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</si>
  <si>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</si>
  <si>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</si>
  <si>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</si>
  <si>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</si>
  <si>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</si>
  <si>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</si>
  <si>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</si>
  <si>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</si>
  <si>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</si>
  <si>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</si>
  <si>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</si>
  <si>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</si>
  <si>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</si>
  <si>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</si>
  <si>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</si>
  <si>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</si>
  <si>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</si>
  <si>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</si>
  <si>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</si>
  <si>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</si>
  <si>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</si>
  <si>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</si>
  <si>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</si>
  <si>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</si>
  <si>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</si>
  <si>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</si>
  <si>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</si>
  <si>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</si>
  <si>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</si>
  <si>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</si>
  <si>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</si>
  <si>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</si>
  <si>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</si>
  <si>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</si>
  <si>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</si>
  <si>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</si>
  <si>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</si>
  <si>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</si>
  <si>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</si>
  <si>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</si>
  <si>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</si>
  <si>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</si>
  <si>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</si>
  <si>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</si>
  <si>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</si>
  <si>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</si>
  <si>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</si>
  <si>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</si>
  <si>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</si>
  <si>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</si>
  <si>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</si>
  <si>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</si>
  <si>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</si>
  <si>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</si>
  <si>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</si>
  <si>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</si>
  <si>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</si>
  <si>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</si>
  <si>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</si>
  <si>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</si>
  <si>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</si>
  <si>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</si>
  <si>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</si>
  <si>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</si>
  <si>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</si>
  <si>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</si>
  <si>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</si>
  <si>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</si>
  <si>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</si>
  <si>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</si>
  <si>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</si>
  <si>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</si>
  <si>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</si>
  <si>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</si>
  <si>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</si>
  <si>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</si>
  <si>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</si>
  <si>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</si>
  <si>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</si>
  <si>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</si>
  <si>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</si>
  <si>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</si>
  <si>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</si>
  <si>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</si>
  <si>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</si>
  <si>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</si>
  <si>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</si>
  <si>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</si>
  <si>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</si>
  <si>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</si>
  <si>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</si>
  <si>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</si>
  <si>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</si>
  <si>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</si>
  <si>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</si>
  <si>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</si>
  <si>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</si>
  <si>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</si>
  <si>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</si>
  <si>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</si>
  <si>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</si>
  <si>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</si>
  <si>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</si>
  <si>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</si>
  <si>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</si>
  <si>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</si>
  <si>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</si>
  <si>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</si>
  <si>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</si>
  <si>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</si>
  <si>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</si>
  <si>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</si>
  <si>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</si>
  <si>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</si>
  <si>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</si>
  <si>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</si>
  <si>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</si>
  <si>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</si>
  <si>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</si>
  <si>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</si>
  <si>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</si>
  <si>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</si>
  <si>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</si>
  <si>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</si>
  <si>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</si>
  <si>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</si>
  <si>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</si>
  <si>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</si>
  <si>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</si>
  <si>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</si>
  <si>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</si>
  <si>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</si>
  <si>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</si>
  <si>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</si>
  <si>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</si>
  <si>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</si>
  <si>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</si>
  <si>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</si>
  <si>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</si>
  <si>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</si>
  <si>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</si>
  <si>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</si>
  <si>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</si>
  <si>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</si>
  <si>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</si>
  <si>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</si>
  <si>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</si>
  <si>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</si>
  <si>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</si>
  <si>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</si>
  <si>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</si>
  <si>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</si>
  <si>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</si>
  <si>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</si>
  <si>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</si>
  <si>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</si>
  <si>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</si>
  <si>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</si>
  <si>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</si>
  <si>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</si>
  <si>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</si>
  <si>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</si>
  <si>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</si>
  <si>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</si>
  <si>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</si>
  <si>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</si>
  <si>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</si>
  <si>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</si>
  <si>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</si>
  <si>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</si>
  <si>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</si>
  <si>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</si>
  <si>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</si>
  <si>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</si>
  <si>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</si>
  <si>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</si>
  <si>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</si>
  <si>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</si>
  <si>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</si>
  <si>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</si>
  <si>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</si>
  <si>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</si>
  <si>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</si>
  <si>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</si>
  <si>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</si>
  <si>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</si>
  <si>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</si>
  <si>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</si>
  <si>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</si>
  <si>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</si>
  <si>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</si>
  <si>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</si>
  <si>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</si>
  <si>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</si>
  <si>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</si>
  <si>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</si>
  <si>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</si>
  <si>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</si>
  <si>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</si>
  <si>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</si>
  <si>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</si>
  <si>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</si>
  <si>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</si>
  <si>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</si>
  <si>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</si>
  <si>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</si>
  <si>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</si>
  <si>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</si>
  <si>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</si>
  <si>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</si>
  <si>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</si>
  <si>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</si>
  <si>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</si>
  <si>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</si>
  <si>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</si>
  <si>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</si>
  <si>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</si>
  <si>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</si>
  <si>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</si>
  <si>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</si>
  <si>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</si>
  <si>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</si>
  <si>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</si>
  <si>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</si>
  <si>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</si>
  <si>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</si>
  <si>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</si>
  <si>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</si>
  <si>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</si>
  <si>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</si>
  <si>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</si>
  <si>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</si>
  <si>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</si>
  <si>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</si>
  <si>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</si>
  <si>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</si>
  <si>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</si>
  <si>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</si>
  <si>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</si>
  <si>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</si>
  <si>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</si>
  <si>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</si>
  <si>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</si>
  <si>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</si>
  <si>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</si>
  <si>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</si>
  <si>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</si>
  <si>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</si>
  <si>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</si>
  <si>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</si>
  <si>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</si>
  <si>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</si>
  <si>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</si>
  <si>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</si>
  <si>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</si>
  <si>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</si>
  <si>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</si>
  <si>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</si>
  <si>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</si>
  <si>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</si>
  <si>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</si>
  <si>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</si>
  <si>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</si>
  <si>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</si>
  <si>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</si>
  <si>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</si>
  <si>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</si>
  <si>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</si>
  <si>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</si>
  <si>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</si>
  <si>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</si>
  <si>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</si>
  <si>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</si>
  <si>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</si>
  <si>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</si>
  <si>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</si>
  <si>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</si>
  <si>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</si>
  <si>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</si>
  <si>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</si>
  <si>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</si>
  <si>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</si>
  <si>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</si>
  <si>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</si>
  <si>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</si>
  <si>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</si>
  <si>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</si>
  <si>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</si>
  <si>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</si>
  <si>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</si>
  <si>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</si>
  <si>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</si>
  <si>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</si>
  <si>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</si>
  <si>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</si>
  <si>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</si>
  <si>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</si>
  <si>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</si>
  <si>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</si>
  <si>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</si>
  <si>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</si>
  <si>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</si>
  <si>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</si>
  <si>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</si>
  <si>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</si>
  <si>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</si>
  <si>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</si>
  <si>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</si>
  <si>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</si>
  <si>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</si>
  <si>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</si>
  <si>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</si>
  <si>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</si>
  <si>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</si>
  <si>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</si>
  <si>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</si>
  <si>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</si>
  <si>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</si>
  <si>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</si>
  <si>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</si>
  <si>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</si>
  <si>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</si>
  <si>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</si>
  <si>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</si>
  <si>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</si>
  <si>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</si>
  <si>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</si>
  <si>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</si>
  <si>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</si>
  <si>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</si>
  <si>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</si>
  <si>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</si>
  <si>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</si>
  <si>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</si>
  <si>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</si>
  <si>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</si>
  <si>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</si>
  <si>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</si>
  <si>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</si>
  <si>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</si>
  <si>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</si>
  <si>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</si>
  <si>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</si>
  <si>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</si>
  <si>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</si>
  <si>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</si>
  <si>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</si>
  <si>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</si>
  <si>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</si>
  <si>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</si>
  <si>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</si>
  <si>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</si>
  <si>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</si>
  <si>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</si>
  <si>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</si>
  <si>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</si>
  <si>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</si>
  <si>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</si>
  <si>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</si>
  <si>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</si>
  <si>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</si>
  <si>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</si>
  <si>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</si>
  <si>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</si>
  <si>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</si>
  <si>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</si>
  <si>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</si>
  <si>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</si>
  <si>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</si>
  <si>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</si>
  <si>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</si>
  <si>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</si>
  <si>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</si>
  <si>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</si>
  <si>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</si>
  <si>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</si>
  <si>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</si>
  <si>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</si>
  <si>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</si>
  <si>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</si>
  <si>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</si>
  <si>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</si>
  <si>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</si>
  <si>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</si>
  <si>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</si>
  <si>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</si>
  <si>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</si>
  <si>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</si>
  <si>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</si>
  <si>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</si>
  <si>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</si>
  <si>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</si>
  <si>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</si>
  <si>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</si>
  <si>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</si>
  <si>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</si>
  <si>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</si>
  <si>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</si>
  <si>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</si>
  <si>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</si>
  <si>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</si>
  <si>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</si>
  <si>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</si>
  <si>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</si>
  <si>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</si>
  <si>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</si>
  <si>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</si>
  <si>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</si>
  <si>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</si>
  <si>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</si>
  <si>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</si>
  <si>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</si>
  <si>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</si>
  <si>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</si>
  <si>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</si>
  <si>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</si>
  <si>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</si>
  <si>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</si>
  <si>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</si>
  <si>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</si>
  <si>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</si>
  <si>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</si>
  <si>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</si>
  <si>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</si>
  <si>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</si>
  <si>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</si>
  <si>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</si>
  <si>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</si>
  <si>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</si>
  <si>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</si>
  <si>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</si>
  <si>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</si>
  <si>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</si>
  <si>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</si>
  <si>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</si>
  <si>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</si>
  <si>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</si>
  <si>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</si>
  <si>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</si>
  <si>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</si>
  <si>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</si>
  <si>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</si>
  <si>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</si>
  <si>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</si>
  <si>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</si>
  <si>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</si>
  <si>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</si>
  <si>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</si>
  <si>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</si>
  <si>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</si>
  <si>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</si>
  <si>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</si>
  <si>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</si>
  <si>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</si>
  <si>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</si>
  <si>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</si>
  <si>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</si>
  <si>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</si>
  <si>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</si>
  <si>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</si>
  <si>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</si>
  <si>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</si>
  <si>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</si>
  <si>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</si>
  <si>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</si>
  <si>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</si>
  <si>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</si>
  <si>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</si>
  <si>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</si>
  <si>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</si>
  <si>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</si>
  <si>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</si>
  <si>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</si>
  <si>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</si>
  <si>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</si>
  <si>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</si>
  <si>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</si>
  <si>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</si>
  <si>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</si>
  <si>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</si>
  <si>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</si>
  <si>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</si>
  <si>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</si>
  <si>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</si>
  <si>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</si>
  <si>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</si>
  <si>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</si>
  <si>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</si>
  <si>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</si>
  <si>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</si>
  <si>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</si>
  <si>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</si>
  <si>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</si>
  <si>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</si>
  <si>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</si>
  <si>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</si>
  <si>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</si>
  <si>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</si>
  <si>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</si>
  <si>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</si>
  <si>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</si>
  <si>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</si>
  <si>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</si>
  <si>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</si>
  <si>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</si>
  <si>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</si>
  <si>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</si>
  <si>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</si>
  <si>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</si>
  <si>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</si>
  <si>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</si>
  <si>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</si>
  <si>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</si>
  <si>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</si>
  <si>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</si>
  <si>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</si>
  <si>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</si>
  <si>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</si>
  <si>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</si>
  <si>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</si>
  <si>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</si>
  <si>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</si>
  <si>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</si>
  <si>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</si>
  <si>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</si>
  <si>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</si>
  <si>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</si>
  <si>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</si>
  <si>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</si>
  <si>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</si>
  <si>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</si>
  <si>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</si>
  <si>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</si>
  <si>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</si>
  <si>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</si>
  <si>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</si>
  <si>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</si>
  <si>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</si>
  <si>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</si>
  <si>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</si>
  <si>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</si>
  <si>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</si>
  <si>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</si>
  <si>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</si>
  <si>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</si>
  <si>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</si>
  <si>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</si>
  <si>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</si>
  <si>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</si>
  <si>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</si>
  <si>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</si>
  <si>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</si>
  <si>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</si>
  <si>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</si>
  <si>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</si>
  <si>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</si>
  <si>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</si>
  <si>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</si>
  <si>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</si>
  <si>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</si>
  <si>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</si>
  <si>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</si>
  <si>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</si>
  <si>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</si>
  <si>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</si>
  <si>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</si>
  <si>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</si>
  <si>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</si>
  <si>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</si>
  <si>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</si>
  <si>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</si>
  <si>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</si>
  <si>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</si>
  <si>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</si>
  <si>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</si>
  <si>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</si>
  <si>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</si>
  <si>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</si>
  <si>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</si>
  <si>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</si>
  <si>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</si>
  <si>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</si>
  <si>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</si>
  <si>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</si>
  <si>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</si>
  <si>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</si>
  <si>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</si>
  <si>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</si>
  <si>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</si>
  <si>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</si>
  <si>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</si>
  <si>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</si>
  <si>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</si>
  <si>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</si>
  <si>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</si>
  <si>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</si>
  <si>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</si>
  <si>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</si>
  <si>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</si>
  <si>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</si>
  <si>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</si>
  <si>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</si>
  <si>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</si>
  <si>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</si>
  <si>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</si>
  <si>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</si>
  <si>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</si>
  <si>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</si>
  <si>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</si>
  <si>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</si>
  <si>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</si>
  <si>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</si>
  <si>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</si>
  <si>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</si>
  <si>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</si>
  <si>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</si>
  <si>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</si>
  <si>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</si>
  <si>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</si>
  <si>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</si>
  <si>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</si>
  <si>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</si>
  <si>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</si>
  <si>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</si>
  <si>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</si>
  <si>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</si>
  <si>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</si>
  <si>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</si>
  <si>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</si>
  <si>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</si>
  <si>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</si>
  <si>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</si>
  <si>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</si>
  <si>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</si>
  <si>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</si>
  <si>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</si>
  <si>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</si>
  <si>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</si>
  <si>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</si>
  <si>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</si>
  <si>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</si>
  <si>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</si>
  <si>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</si>
  <si>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</si>
  <si>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</si>
  <si>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</si>
  <si>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</si>
  <si>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</si>
  <si>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</si>
  <si>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</si>
  <si>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</si>
  <si>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</si>
  <si>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</si>
  <si>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</si>
  <si>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</si>
  <si>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</si>
  <si>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</si>
  <si>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</si>
  <si>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</si>
  <si>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</si>
  <si>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</si>
  <si>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</si>
  <si>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</si>
  <si>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</si>
  <si>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</si>
  <si>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</si>
  <si>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</si>
  <si>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</si>
  <si>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</si>
  <si>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</si>
  <si>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</si>
  <si>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</si>
  <si>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</si>
  <si>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</si>
  <si>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</si>
  <si>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</si>
  <si>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</si>
  <si>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</si>
  <si>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</si>
  <si>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</si>
  <si>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</si>
  <si>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</si>
  <si>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</si>
  <si>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</si>
  <si>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</si>
  <si>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</si>
  <si>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</si>
  <si>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</si>
  <si>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</si>
  <si>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</si>
  <si>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</si>
  <si>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</si>
  <si>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</si>
  <si>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</si>
  <si>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</si>
  <si>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</si>
  <si>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</si>
  <si>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</si>
  <si>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</si>
  <si>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</si>
  <si>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</si>
  <si>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</si>
  <si>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</si>
  <si>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</si>
  <si>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</si>
  <si>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</si>
  <si>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</si>
  <si>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</si>
  <si>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</si>
  <si>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</si>
  <si>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</si>
  <si>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</si>
  <si>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</si>
  <si>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</si>
  <si>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</si>
  <si>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</si>
  <si>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</si>
  <si>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</si>
  <si>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</si>
  <si>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</si>
  <si>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</si>
  <si>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</si>
  <si>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</si>
  <si>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</si>
  <si>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</si>
  <si>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</si>
  <si>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</si>
  <si>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</si>
  <si>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</si>
  <si>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</si>
  <si>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</si>
  <si>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</si>
  <si>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</si>
  <si>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</si>
  <si>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</si>
  <si>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</si>
  <si>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</si>
  <si>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</si>
  <si>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</si>
  <si>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</si>
  <si>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</si>
  <si>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</si>
  <si>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</si>
  <si>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</si>
  <si>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</si>
  <si>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</si>
  <si>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</si>
  <si>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</si>
  <si>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</si>
  <si>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</si>
  <si>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</si>
  <si>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</si>
  <si>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</si>
  <si>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</si>
  <si>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</si>
  <si>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</si>
  <si>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</si>
  <si>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</si>
  <si>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</si>
  <si>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</si>
  <si>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</si>
  <si>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</si>
  <si>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</si>
  <si>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</si>
  <si>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</si>
  <si>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</si>
  <si>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</si>
  <si>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</si>
  <si>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</si>
  <si>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</si>
  <si>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</si>
  <si>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</si>
  <si>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</si>
  <si>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</si>
  <si>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</si>
  <si>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</si>
  <si>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</si>
  <si>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</si>
  <si>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</si>
  <si>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</si>
  <si>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</si>
  <si>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</si>
  <si>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</si>
  <si>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</si>
  <si>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</si>
  <si>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</si>
  <si>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</si>
  <si>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</si>
  <si>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</si>
  <si>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</si>
  <si>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</si>
  <si>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</si>
  <si>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</si>
  <si>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</si>
  <si>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</si>
  <si>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</si>
  <si>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</si>
  <si>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</si>
  <si>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</si>
  <si>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</si>
  <si>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</si>
  <si>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</si>
  <si>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</si>
  <si>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</si>
  <si>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</si>
  <si>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</si>
  <si>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</si>
  <si>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</si>
  <si>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</si>
  <si>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</si>
  <si>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</si>
  <si>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</si>
  <si>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</si>
  <si>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</si>
  <si>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</si>
  <si>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</si>
  <si>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</si>
  <si>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</si>
  <si>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</si>
  <si>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</si>
  <si>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</si>
  <si>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</si>
  <si>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</si>
  <si>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</si>
  <si>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</si>
  <si>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</si>
  <si>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</si>
  <si>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</si>
  <si>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</si>
  <si>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</si>
  <si>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</si>
  <si>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</si>
  <si>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</si>
  <si>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</si>
  <si>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</si>
  <si>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</si>
  <si>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</si>
  <si>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</si>
  <si>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</si>
  <si>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</si>
  <si>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</si>
  <si>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</si>
  <si>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</si>
  <si>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</si>
  <si>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</si>
  <si>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</si>
  <si>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</si>
  <si>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</si>
  <si>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</si>
  <si>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</si>
  <si>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</si>
  <si>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</si>
  <si>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</si>
  <si>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</si>
  <si>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</si>
  <si>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</si>
  <si>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</si>
  <si>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</si>
  <si>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</si>
  <si>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</si>
  <si>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</si>
  <si>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</si>
  <si>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</si>
  <si>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</si>
  <si>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</si>
  <si>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</si>
  <si>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</si>
  <si>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</si>
  <si>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</si>
  <si>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</si>
  <si>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</si>
  <si>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</si>
  <si>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</si>
  <si>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</si>
  <si>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</si>
  <si>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</si>
  <si>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</si>
  <si>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</si>
  <si>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</si>
  <si>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</si>
  <si>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</si>
  <si>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</si>
  <si>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</si>
  <si>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</si>
  <si>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</si>
  <si>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</si>
  <si>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</si>
  <si>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</si>
  <si>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</si>
  <si>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</si>
  <si>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</si>
  <si>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</si>
  <si>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</si>
  <si>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</si>
  <si>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</si>
  <si>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</si>
  <si>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</si>
  <si>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</si>
  <si>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</si>
  <si>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</si>
  <si>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</si>
  <si>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</si>
  <si>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</si>
  <si>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</si>
  <si>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</si>
  <si>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</si>
  <si>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</si>
  <si>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</si>
  <si>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</si>
  <si>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</si>
  <si>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</si>
  <si>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</si>
  <si>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</si>
  <si>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</si>
  <si>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</si>
  <si>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</si>
  <si>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</si>
  <si>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</si>
  <si>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</si>
  <si>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</si>
  <si>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</si>
  <si>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</si>
  <si>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</si>
  <si>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</si>
  <si>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</si>
  <si>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</si>
  <si>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</si>
  <si>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</si>
  <si>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</si>
  <si>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</si>
  <si>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</si>
  <si>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</si>
  <si>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</si>
  <si>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</si>
  <si>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</si>
  <si>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</si>
  <si>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</si>
  <si>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</si>
  <si>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</si>
  <si>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</si>
  <si>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</si>
  <si>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</si>
  <si>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</si>
  <si>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</si>
  <si>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</si>
  <si>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</si>
  <si>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</si>
  <si>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</si>
  <si>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</si>
  <si>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</si>
  <si>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</si>
  <si>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</si>
  <si>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</si>
  <si>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</si>
  <si>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</si>
  <si>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</si>
  <si>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</si>
  <si>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</si>
  <si>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</si>
  <si>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</si>
  <si>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</si>
  <si>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</si>
  <si>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</si>
  <si>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</si>
  <si>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</si>
  <si>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</si>
  <si>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</si>
  <si>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</si>
  <si>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</si>
  <si>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</si>
  <si>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</si>
  <si>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</si>
  <si>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</si>
  <si>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</si>
  <si>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</si>
  <si>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</si>
  <si>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</si>
  <si>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</si>
  <si>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</si>
  <si>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</si>
  <si>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</si>
  <si>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</si>
  <si>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</si>
  <si>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</si>
  <si>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</si>
  <si>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</si>
  <si>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</si>
  <si>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</si>
  <si>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</si>
  <si>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</si>
  <si>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</si>
  <si>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</si>
  <si>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</si>
  <si>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</si>
  <si>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</si>
  <si>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</si>
  <si>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</si>
  <si>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</si>
  <si>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</si>
  <si>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</si>
  <si>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</si>
  <si>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</si>
  <si>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</si>
  <si>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</si>
  <si>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</si>
  <si>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</si>
  <si>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</si>
  <si>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</si>
  <si>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</si>
  <si>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</si>
  <si>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</si>
  <si>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</si>
  <si>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</si>
  <si>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</si>
  <si>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</si>
  <si>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</si>
  <si>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</si>
  <si>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</si>
  <si>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</si>
  <si>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</si>
  <si>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</si>
  <si>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</si>
  <si>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</si>
  <si>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</si>
  <si>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</si>
  <si>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</si>
  <si>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</si>
  <si>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</si>
  <si>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</si>
  <si>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</si>
  <si>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</si>
  <si>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</si>
  <si>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</si>
  <si>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</si>
  <si>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</si>
  <si>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</si>
  <si>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</si>
  <si>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</si>
  <si>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</si>
  <si>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</si>
  <si>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</si>
  <si>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</si>
  <si>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</si>
  <si>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</si>
  <si>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</si>
  <si>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</si>
  <si>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</si>
  <si>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</si>
  <si>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</si>
  <si>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</si>
  <si>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</si>
  <si>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</si>
  <si>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</si>
  <si>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</si>
  <si>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</si>
  <si>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</si>
  <si>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</si>
  <si>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</si>
  <si>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</si>
  <si>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</si>
  <si>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</si>
  <si>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</si>
  <si>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</si>
  <si>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</si>
  <si>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</si>
  <si>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</si>
  <si>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</si>
  <si>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</si>
  <si>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</si>
  <si>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</si>
  <si>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</si>
  <si>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</si>
  <si>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</si>
  <si>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</si>
  <si>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</si>
  <si>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</si>
  <si>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</si>
  <si>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</si>
  <si>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</si>
  <si>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</si>
  <si>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</si>
  <si>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</si>
  <si>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</si>
  <si>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</si>
  <si>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</si>
  <si>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</si>
  <si>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</si>
  <si>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</si>
  <si>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</si>
  <si>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</si>
  <si>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</si>
  <si>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</si>
  <si>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</si>
  <si>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</si>
  <si>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</si>
  <si>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</si>
  <si>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</si>
  <si>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</si>
  <si>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</si>
  <si>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</si>
  <si>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</si>
  <si>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</si>
  <si>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</si>
  <si>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</si>
  <si>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</si>
  <si>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</si>
  <si>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</si>
  <si>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</si>
  <si>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</si>
  <si>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</si>
  <si>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</si>
  <si>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</si>
  <si>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</si>
  <si>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</si>
  <si>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</si>
  <si>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</si>
  <si>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</si>
  <si>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</si>
  <si>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</si>
  <si>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</si>
  <si>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</si>
  <si>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</si>
  <si>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</si>
  <si>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</si>
  <si>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</si>
  <si>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</si>
  <si>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</si>
  <si>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</si>
  <si>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</si>
  <si>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</si>
  <si>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</si>
  <si>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</si>
  <si>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</si>
  <si>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</si>
  <si>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</si>
  <si>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</si>
  <si>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</si>
  <si>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</si>
  <si>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</si>
  <si>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</si>
  <si>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</si>
  <si>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</si>
  <si>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</si>
  <si>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</si>
  <si>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</si>
  <si>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</si>
  <si>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</si>
  <si>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</si>
  <si>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</si>
  <si>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</si>
  <si>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</si>
  <si>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</si>
  <si>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</si>
  <si>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</si>
  <si>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</si>
  <si>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</si>
  <si>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</si>
  <si>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</si>
  <si>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</si>
  <si>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</si>
  <si>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</si>
  <si>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</si>
  <si>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</si>
  <si>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</si>
  <si>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</si>
  <si>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</si>
  <si>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</si>
  <si>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</si>
  <si>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</si>
  <si>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</si>
  <si>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</si>
  <si>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</si>
  <si>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</si>
  <si>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</si>
  <si>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</si>
  <si>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</si>
  <si>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</si>
  <si>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</si>
  <si>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</si>
  <si>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</si>
  <si>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</si>
  <si>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</si>
  <si>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</si>
  <si>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</si>
  <si>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</si>
  <si>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</si>
  <si>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</si>
  <si>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</si>
  <si>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</si>
  <si>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</si>
  <si>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</si>
  <si>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</si>
  <si>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</si>
  <si>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</si>
  <si>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</si>
  <si>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</si>
  <si>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</si>
  <si>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</si>
  <si>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</si>
  <si>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</si>
  <si>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</si>
  <si>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</si>
  <si>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</si>
  <si>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</si>
  <si>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</si>
  <si>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</si>
  <si>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</si>
  <si>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</si>
  <si>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</si>
  <si>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</si>
  <si>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</si>
  <si>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</si>
  <si>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</si>
  <si>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</si>
  <si>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</si>
  <si>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</si>
  <si>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</si>
  <si>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</si>
  <si>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</si>
  <si>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</si>
  <si>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</si>
  <si>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</si>
  <si>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</si>
  <si>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</si>
  <si>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</si>
  <si>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</si>
  <si>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</si>
  <si>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</si>
  <si>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</si>
  <si>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</si>
  <si>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</si>
  <si>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</si>
  <si>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</si>
  <si>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</si>
  <si>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</si>
  <si>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</si>
  <si>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</si>
  <si>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</si>
  <si>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</si>
  <si>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</si>
  <si>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</si>
  <si>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</si>
  <si>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</si>
  <si>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</si>
  <si>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</si>
  <si>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</si>
  <si>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</si>
  <si>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</si>
  <si>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</si>
  <si>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</si>
  <si>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</si>
  <si>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</si>
  <si>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</si>
  <si>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</si>
  <si>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</si>
  <si>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</si>
  <si>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</si>
  <si>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</si>
  <si>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</si>
  <si>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</si>
  <si>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</si>
  <si>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</si>
  <si>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</si>
  <si>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</si>
  <si>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</si>
  <si>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</si>
  <si>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</si>
  <si>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</si>
  <si>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</si>
  <si>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</si>
  <si>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</si>
  <si>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</si>
  <si>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</si>
  <si>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</si>
  <si>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</si>
  <si>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</si>
  <si>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</si>
  <si>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</si>
  <si>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</si>
  <si>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</si>
  <si>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</si>
  <si>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</si>
  <si>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</si>
  <si>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</si>
  <si>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</si>
  <si>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</si>
  <si>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</si>
  <si>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</si>
  <si>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</si>
  <si>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</si>
  <si>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</si>
  <si>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</si>
  <si>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</si>
  <si>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</si>
  <si>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</si>
  <si>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</si>
  <si>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</si>
  <si>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</si>
  <si>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</si>
  <si>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</si>
  <si>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</si>
  <si>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</si>
  <si>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</si>
  <si>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</si>
  <si>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</si>
  <si>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</si>
  <si>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</si>
  <si>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</si>
  <si>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</si>
  <si>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</si>
  <si>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</si>
  <si>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</si>
  <si>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</si>
  <si>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</si>
  <si>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</si>
  <si>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</si>
  <si>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</si>
  <si>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</si>
  <si>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</si>
  <si>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</si>
  <si>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</si>
  <si>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</si>
  <si>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</si>
  <si>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</si>
  <si>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</si>
  <si>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</si>
  <si>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</si>
  <si>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</si>
  <si>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</si>
  <si>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</si>
  <si>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</si>
  <si>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</si>
  <si>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</si>
  <si>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</si>
  <si>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</si>
  <si>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</si>
  <si>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</si>
  <si>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</si>
  <si>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</si>
  <si>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</si>
  <si>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</si>
  <si>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</si>
  <si>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</si>
  <si>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</si>
  <si>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</si>
  <si>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</si>
  <si>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</si>
  <si>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</si>
  <si>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</si>
  <si>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</si>
  <si>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</si>
  <si>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</si>
  <si>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</si>
  <si>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</si>
  <si>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</si>
  <si>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</si>
  <si>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</si>
  <si>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</si>
  <si>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</si>
  <si>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</si>
  <si>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</si>
  <si>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</si>
  <si>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</si>
  <si>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</si>
  <si>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</si>
  <si>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</si>
  <si>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</si>
  <si>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</si>
  <si>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</si>
  <si>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</si>
  <si>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</si>
  <si>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</si>
  <si>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</si>
  <si>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</si>
  <si>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</si>
  <si>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</si>
  <si>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</si>
  <si>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</si>
  <si>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</si>
  <si>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</si>
  <si>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</si>
  <si>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</si>
  <si>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</si>
  <si>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</si>
  <si>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</si>
  <si>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</si>
  <si>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</si>
  <si>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</si>
  <si>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</si>
  <si>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</si>
  <si>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</si>
  <si>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</si>
  <si>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</si>
  <si>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</si>
  <si>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</si>
  <si>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</si>
  <si>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</si>
  <si>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</si>
  <si>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</si>
  <si>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</si>
  <si>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</si>
  <si>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</si>
  <si>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</si>
  <si>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</si>
  <si>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</si>
  <si>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</si>
  <si>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</si>
  <si>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</si>
  <si>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</si>
  <si>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</si>
  <si>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</si>
  <si>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</si>
  <si>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</si>
  <si>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</si>
  <si>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</si>
  <si>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</si>
  <si>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</si>
  <si>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</si>
  <si>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</si>
  <si>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</si>
  <si>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</si>
  <si>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</si>
  <si>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</si>
  <si>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</si>
  <si>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</si>
  <si>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</si>
  <si>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</si>
  <si>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</si>
  <si>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</si>
  <si>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</si>
  <si>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</si>
  <si>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</si>
  <si>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</si>
  <si>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</si>
  <si>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</si>
  <si>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</si>
  <si>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</si>
  <si>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</si>
  <si>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</si>
  <si>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</si>
  <si>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</si>
  <si>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</si>
  <si>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</si>
  <si>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</si>
  <si>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</si>
  <si>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</si>
  <si>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</si>
  <si>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</si>
  <si>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</si>
  <si>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</si>
  <si>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</si>
  <si>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</si>
  <si>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</si>
  <si>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</si>
  <si>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</si>
  <si>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</si>
  <si>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</si>
  <si>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</si>
  <si>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</si>
  <si>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</si>
  <si>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</si>
  <si>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</si>
  <si>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</si>
  <si>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</si>
  <si>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</si>
  <si>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</si>
  <si>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</si>
  <si>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</si>
  <si>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</si>
  <si>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</si>
  <si>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</si>
  <si>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</si>
  <si>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</si>
  <si>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</si>
  <si>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</si>
  <si>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</si>
  <si>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</si>
  <si>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</si>
  <si>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</si>
  <si>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</si>
  <si>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</si>
  <si>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</si>
  <si>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</si>
  <si>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</si>
  <si>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</si>
  <si>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</si>
  <si>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</si>
  <si>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</si>
  <si>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</si>
  <si>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</si>
  <si>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</si>
  <si>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</si>
  <si>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</si>
  <si>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</si>
  <si>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</si>
  <si>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</si>
  <si>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</si>
  <si>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</si>
  <si>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</si>
  <si>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</si>
  <si>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</si>
  <si>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</si>
  <si>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</si>
  <si>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</si>
  <si>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</si>
  <si>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</si>
  <si>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</si>
  <si>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</si>
  <si>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</si>
  <si>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</si>
  <si>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</si>
  <si>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</si>
  <si>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</si>
  <si>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</si>
  <si>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</si>
  <si>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</si>
  <si>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</si>
  <si>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</si>
  <si>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</si>
  <si>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</si>
  <si>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</si>
  <si>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</si>
  <si>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</si>
  <si>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</si>
  <si>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</si>
  <si>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</si>
  <si>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</si>
  <si>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</si>
  <si>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</si>
  <si>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</si>
  <si>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</si>
  <si>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</si>
  <si>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</si>
  <si>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</si>
  <si>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</si>
  <si>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</si>
  <si>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</si>
  <si>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</si>
  <si>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</si>
  <si>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</si>
  <si>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</si>
  <si>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</si>
  <si>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</si>
  <si>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</si>
  <si>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</si>
  <si>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</si>
  <si>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</si>
  <si>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</si>
  <si>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</si>
  <si>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</si>
  <si>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</si>
  <si>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</si>
  <si>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</si>
  <si>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</si>
  <si>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</si>
  <si>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</si>
  <si>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</si>
  <si>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</si>
  <si>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</si>
  <si>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</si>
  <si>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</si>
  <si>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</si>
  <si>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</si>
  <si>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</si>
  <si>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</si>
  <si>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</si>
  <si>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</si>
  <si>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</si>
  <si>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</si>
  <si>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</si>
  <si>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</si>
  <si>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</si>
  <si>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</si>
  <si>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</si>
  <si>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</si>
  <si>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</si>
  <si>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</si>
  <si>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</si>
  <si>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</si>
  <si>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</si>
  <si>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</si>
  <si>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</si>
  <si>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</si>
  <si>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</si>
  <si>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</si>
  <si>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</si>
  <si>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</si>
  <si>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</si>
  <si>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</si>
  <si>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</si>
  <si>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</si>
  <si>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</si>
  <si>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</si>
  <si>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</si>
  <si>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</si>
  <si>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</si>
  <si>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</si>
  <si>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</si>
  <si>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</si>
  <si>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</si>
  <si>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</si>
  <si>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</si>
  <si>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</si>
  <si>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</si>
  <si>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</si>
  <si>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</si>
  <si>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</si>
  <si>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</si>
  <si>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</si>
  <si>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</si>
  <si>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</si>
  <si>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</si>
  <si>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</si>
  <si>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</si>
  <si>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</si>
  <si>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</si>
  <si>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</si>
  <si>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</si>
  <si>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</si>
  <si>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</si>
  <si>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</si>
  <si>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</si>
  <si>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</si>
  <si>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</si>
  <si>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</si>
  <si>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</si>
  <si>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</si>
  <si>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</si>
  <si>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</si>
  <si>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</si>
  <si>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</si>
  <si>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</si>
  <si>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</si>
  <si>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</si>
  <si>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</si>
  <si>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</si>
  <si>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</si>
  <si>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</si>
  <si>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</si>
  <si>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</si>
  <si>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</si>
  <si>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</si>
  <si>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</si>
  <si>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</si>
  <si>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</si>
  <si>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</si>
  <si>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</si>
  <si>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</si>
  <si>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</si>
  <si>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</si>
  <si>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</si>
  <si>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</si>
  <si>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</si>
  <si>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</si>
  <si>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</si>
  <si>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</si>
  <si>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</si>
  <si>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</si>
  <si>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</si>
  <si>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</si>
  <si>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</si>
  <si>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</si>
  <si>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</si>
  <si>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</si>
  <si>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</si>
  <si>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</si>
  <si>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</si>
  <si>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</si>
  <si>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</si>
  <si>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</si>
  <si>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</si>
  <si>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</si>
  <si>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</si>
  <si>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</si>
  <si>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</si>
  <si>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</si>
  <si>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</si>
  <si>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</si>
  <si>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</si>
  <si>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</si>
  <si>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</si>
  <si>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</si>
  <si>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</si>
  <si>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</si>
  <si>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</si>
  <si>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</si>
  <si>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</si>
  <si>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</si>
  <si>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</si>
  <si>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</si>
  <si>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</si>
  <si>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</si>
  <si>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</si>
  <si>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</si>
  <si>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</si>
  <si>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</si>
  <si>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</si>
  <si>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</si>
  <si>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</si>
  <si>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</si>
  <si>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</si>
  <si>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</si>
  <si>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</si>
  <si>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</si>
  <si>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</si>
  <si>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</si>
  <si>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</si>
  <si>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</si>
  <si>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</si>
  <si>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</si>
  <si>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</si>
  <si>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</si>
  <si>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</si>
  <si>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</si>
  <si>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</si>
  <si>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</si>
  <si>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</si>
  <si>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</si>
  <si>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</si>
  <si>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</si>
  <si>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</si>
  <si>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</si>
  <si>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</si>
  <si>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</si>
  <si>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</si>
  <si>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</si>
  <si>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</si>
  <si>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</si>
  <si>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</si>
  <si>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</si>
  <si>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</si>
  <si>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</si>
  <si>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</si>
  <si>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</si>
  <si>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</si>
  <si>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</si>
  <si>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</si>
  <si>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</si>
  <si>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</si>
  <si>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</si>
  <si>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</si>
  <si>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</si>
  <si>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</si>
  <si>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</si>
  <si>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</si>
  <si>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</si>
  <si>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</si>
  <si>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</si>
  <si>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</si>
  <si>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</si>
  <si>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</si>
  <si>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</si>
  <si>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</si>
  <si>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</si>
  <si>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</si>
  <si>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</si>
  <si>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</si>
  <si>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</si>
  <si>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</si>
  <si>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</si>
  <si>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</si>
  <si>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</si>
  <si>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</si>
  <si>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</si>
  <si>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</si>
  <si>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</si>
  <si>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</si>
  <si>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</si>
  <si>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</si>
  <si>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</si>
  <si>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</si>
  <si>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</si>
  <si>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</si>
  <si>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</si>
  <si>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</si>
  <si>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</si>
  <si>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</si>
  <si>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</si>
  <si>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</si>
  <si>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</si>
  <si>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</si>
  <si>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</si>
  <si>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</si>
  <si>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</si>
  <si>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</si>
  <si>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</si>
  <si>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</si>
  <si>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</si>
  <si>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</si>
  <si>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</si>
  <si>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</si>
  <si>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</si>
  <si>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</si>
  <si>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</si>
  <si>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</si>
  <si>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</si>
  <si>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</si>
  <si>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</si>
  <si>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</si>
  <si>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</si>
  <si>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</si>
  <si>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</si>
  <si>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</si>
  <si>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</si>
  <si>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</si>
  <si>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</si>
  <si>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</si>
  <si>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</si>
  <si>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</si>
  <si>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</si>
  <si>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</si>
  <si>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</si>
  <si>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</si>
  <si>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</si>
  <si>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</si>
  <si>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</si>
  <si>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</si>
  <si>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</si>
  <si>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</si>
  <si>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</si>
  <si>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</si>
  <si>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</si>
  <si>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</si>
  <si>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</si>
  <si>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</si>
  <si>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</si>
  <si>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</si>
  <si>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</si>
  <si>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</si>
  <si>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</si>
  <si>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</si>
  <si>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</si>
  <si>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</si>
  <si>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</si>
  <si>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</si>
  <si>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</si>
  <si>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</si>
  <si>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</si>
  <si>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</si>
  <si>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</si>
  <si>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</si>
  <si>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</si>
  <si>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</si>
  <si>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</si>
  <si>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</si>
  <si>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</si>
  <si>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</si>
  <si>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</si>
  <si>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</si>
  <si>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</si>
  <si>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</si>
  <si>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</si>
  <si>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</si>
  <si>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</si>
  <si>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</si>
  <si>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</si>
  <si>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</si>
  <si>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</si>
  <si>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</si>
  <si>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</si>
  <si>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</si>
  <si>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</si>
  <si>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</si>
  <si>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</si>
  <si>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</si>
  <si>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</si>
  <si>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</si>
  <si>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</si>
  <si>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</si>
  <si>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</si>
  <si>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</si>
  <si>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</si>
  <si>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</si>
  <si>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</si>
  <si>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</si>
  <si>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</si>
  <si>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</si>
  <si>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</si>
  <si>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</si>
  <si>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</si>
  <si>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</si>
  <si>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</si>
  <si>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</si>
  <si>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</si>
  <si>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</si>
  <si>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</si>
  <si>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</si>
  <si>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</si>
  <si>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</si>
  <si>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</si>
  <si>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</si>
  <si>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</si>
  <si>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</si>
  <si>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</si>
  <si>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</si>
  <si>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</si>
  <si>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</si>
  <si>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</si>
  <si>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</si>
  <si>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</si>
  <si>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</si>
  <si>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</si>
  <si>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</si>
  <si>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</si>
  <si>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</si>
  <si>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</si>
  <si>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</si>
  <si>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</si>
  <si>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</si>
  <si>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</si>
  <si>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</si>
  <si>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</si>
  <si>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</si>
  <si>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</si>
  <si>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</si>
  <si>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</si>
  <si>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</si>
  <si>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</si>
  <si>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</si>
  <si>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</si>
  <si>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</si>
  <si>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</si>
  <si>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</si>
  <si>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</si>
  <si>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</si>
  <si>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</si>
  <si>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</si>
  <si>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</si>
  <si>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</si>
  <si>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</si>
  <si>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</si>
  <si>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</si>
  <si>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</si>
  <si>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</si>
  <si>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</si>
  <si>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</si>
  <si>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</si>
  <si>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</si>
  <si>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</si>
  <si>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</si>
  <si>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</si>
  <si>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</si>
  <si>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</si>
  <si>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</si>
  <si>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</si>
  <si>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</si>
  <si>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</si>
  <si>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</si>
  <si>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</si>
  <si>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</si>
  <si>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</si>
  <si>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</si>
  <si>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</si>
  <si>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</si>
  <si>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</si>
  <si>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</si>
  <si>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</si>
  <si>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</si>
  <si>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</si>
  <si>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</si>
  <si>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</si>
  <si>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</si>
  <si>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</si>
  <si>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</si>
  <si>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</si>
  <si>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</si>
  <si>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</si>
  <si>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</si>
  <si>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</si>
  <si>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</si>
  <si>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</si>
  <si>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</si>
  <si>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</si>
  <si>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</si>
  <si>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</si>
  <si>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</si>
  <si>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</si>
  <si>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</si>
  <si>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</si>
  <si>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</si>
  <si>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</si>
  <si>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</si>
  <si>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</si>
  <si>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</si>
  <si>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</si>
  <si>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</si>
  <si>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</si>
  <si>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</si>
  <si>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</si>
  <si>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</si>
  <si>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</si>
  <si>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</si>
  <si>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</si>
  <si>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</si>
  <si>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</si>
  <si>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</si>
  <si>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</si>
  <si>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</si>
  <si>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</si>
  <si>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</si>
  <si>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</si>
  <si>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</si>
  <si>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</si>
  <si>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</si>
  <si>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</si>
  <si>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</si>
  <si>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</si>
  <si>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</si>
  <si>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</si>
  <si>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</si>
  <si>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</si>
  <si>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</si>
  <si>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</si>
  <si>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</si>
  <si>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</si>
  <si>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</si>
  <si>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</si>
  <si>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</si>
  <si>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</si>
  <si>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</si>
  <si>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</si>
  <si>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</si>
  <si>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</si>
  <si>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</si>
  <si>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</si>
  <si>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</si>
  <si>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</si>
  <si>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</si>
  <si>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</si>
  <si>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</si>
  <si>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</si>
  <si>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</si>
  <si>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</si>
  <si>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</si>
  <si>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</si>
  <si>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</si>
  <si>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</si>
  <si>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</si>
  <si>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</si>
  <si>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</si>
  <si>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</si>
  <si>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</si>
  <si>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</si>
  <si>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</si>
  <si>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</si>
  <si>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</si>
  <si>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</si>
  <si>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</si>
  <si>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</si>
  <si>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</si>
  <si>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</si>
  <si>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</si>
  <si>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</si>
  <si>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</si>
  <si>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</si>
  <si>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</si>
  <si>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</si>
  <si>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</si>
  <si>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</si>
  <si>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</si>
  <si>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</si>
  <si>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</si>
  <si>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</si>
  <si>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</si>
  <si>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</si>
  <si>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</si>
  <si>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</si>
  <si>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</si>
  <si>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</si>
  <si>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</si>
  <si>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</si>
  <si>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</si>
  <si>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</si>
  <si>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</si>
  <si>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</si>
  <si>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</si>
  <si>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</si>
  <si>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</si>
  <si>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</si>
  <si>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</si>
  <si>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</si>
  <si>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</si>
  <si>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</si>
  <si>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</si>
  <si>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</si>
  <si>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</si>
  <si>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</si>
  <si>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</si>
  <si>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</si>
  <si>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</si>
  <si>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</si>
  <si>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</si>
  <si>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</si>
  <si>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</si>
  <si>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</si>
  <si>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</si>
  <si>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</si>
  <si>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</si>
  <si>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</si>
  <si>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</si>
  <si>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</si>
  <si>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</si>
  <si>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</si>
  <si>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</si>
  <si>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</si>
  <si>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</si>
  <si>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</si>
  <si>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</si>
  <si>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</si>
  <si>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</si>
  <si>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</si>
  <si>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</si>
  <si>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</si>
  <si>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</si>
  <si>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</si>
  <si>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</si>
  <si>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</si>
  <si>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</si>
  <si>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</si>
  <si>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</si>
  <si>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</si>
  <si>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</si>
  <si>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</si>
  <si>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</si>
  <si>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</si>
  <si>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</si>
  <si>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</si>
  <si>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</si>
  <si>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</si>
  <si>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</si>
  <si>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</si>
  <si>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</si>
  <si>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</si>
  <si>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</si>
  <si>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</si>
  <si>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</si>
  <si>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</si>
  <si>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</si>
  <si>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</si>
  <si>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</si>
  <si>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</si>
  <si>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</si>
  <si>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</si>
  <si>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</si>
  <si>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</si>
  <si>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</si>
  <si>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</si>
  <si>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</si>
  <si>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</si>
  <si>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</si>
  <si>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</si>
  <si>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</si>
  <si>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</si>
  <si>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</si>
  <si>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</si>
  <si>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</si>
  <si>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</si>
  <si>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</si>
  <si>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</si>
  <si>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</si>
  <si>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</si>
  <si>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</si>
  <si>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</si>
  <si>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</si>
  <si>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</si>
  <si>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</si>
  <si>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</si>
  <si>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</si>
  <si>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</si>
  <si>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</si>
  <si>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</si>
  <si>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</si>
  <si>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</si>
  <si>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</si>
  <si>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</si>
  <si>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</si>
  <si>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</si>
  <si>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</si>
  <si>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</si>
  <si>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</si>
  <si>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</si>
  <si>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</si>
  <si>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</si>
  <si>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</si>
  <si>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</si>
  <si>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</si>
  <si>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</si>
  <si>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</si>
  <si>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</si>
  <si>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</si>
  <si>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</si>
  <si>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</si>
  <si>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</si>
  <si>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</si>
  <si>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</si>
  <si>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</si>
  <si>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</si>
  <si>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</si>
  <si>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</si>
  <si>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</si>
  <si>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</si>
  <si>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</si>
  <si>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</si>
  <si>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</si>
  <si>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</si>
  <si>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</si>
  <si>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</si>
  <si>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</si>
  <si>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</si>
  <si>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</si>
  <si>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</si>
  <si>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</si>
  <si>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</si>
  <si>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</si>
  <si>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</si>
  <si>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</si>
  <si>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</si>
  <si>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</si>
  <si>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</si>
  <si>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</si>
  <si>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</si>
  <si>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</si>
  <si>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</si>
  <si>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</si>
  <si>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</si>
  <si>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</si>
  <si>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</si>
  <si>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</si>
  <si>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</si>
  <si>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</si>
  <si>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</si>
  <si>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</si>
  <si>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</si>
  <si>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</si>
  <si>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</si>
  <si>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</si>
  <si>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</si>
  <si>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</si>
  <si>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</si>
  <si>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</si>
  <si>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</si>
  <si>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</si>
  <si>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</si>
  <si>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</si>
  <si>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</si>
  <si>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</si>
  <si>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</si>
  <si>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</si>
  <si>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</si>
  <si>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</si>
  <si>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</si>
  <si>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</si>
  <si>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</si>
  <si>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</si>
  <si>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</si>
  <si>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</si>
  <si>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</si>
  <si>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</si>
  <si>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</si>
  <si>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</si>
  <si>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</si>
  <si>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</si>
  <si>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</si>
  <si>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</si>
  <si>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</si>
  <si>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</si>
  <si>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</si>
  <si>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</si>
  <si>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</si>
  <si>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</si>
  <si>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</si>
  <si>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</si>
  <si>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</si>
  <si>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</si>
  <si>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</si>
  <si>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</si>
  <si>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</si>
  <si>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</si>
  <si>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</si>
  <si>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</si>
  <si>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</si>
  <si>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</si>
  <si>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</si>
  <si>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</si>
  <si>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</si>
  <si>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</si>
  <si>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</si>
  <si>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</si>
  <si>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</si>
  <si>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</si>
  <si>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</si>
  <si>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</si>
  <si>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</si>
  <si>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</si>
  <si>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</si>
  <si>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</si>
  <si>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</si>
  <si>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</si>
  <si>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</si>
  <si>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</si>
  <si>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</si>
  <si>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</si>
  <si>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</si>
  <si>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</si>
  <si>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</si>
  <si>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</si>
  <si>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</si>
  <si>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</si>
  <si>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</si>
  <si>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</si>
  <si>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</si>
  <si>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</si>
  <si>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</si>
  <si>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</si>
  <si>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</si>
  <si>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</si>
  <si>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</si>
  <si>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</si>
  <si>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</si>
  <si>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</si>
  <si>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</si>
  <si>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</si>
  <si>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</si>
  <si>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</si>
  <si>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</si>
  <si>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</si>
  <si>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</si>
  <si>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</si>
  <si>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</si>
  <si>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</si>
  <si>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</si>
  <si>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</si>
  <si>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</si>
  <si>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</si>
  <si>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</si>
  <si>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</si>
  <si>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</si>
  <si>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</si>
  <si>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</si>
  <si>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</si>
  <si>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</si>
  <si>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</si>
  <si>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</si>
  <si>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</si>
  <si>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</si>
  <si>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</si>
  <si>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</si>
  <si>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</si>
  <si>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</si>
  <si>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</si>
  <si>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</si>
  <si>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</si>
  <si>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</si>
  <si>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</si>
  <si>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</si>
  <si>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</si>
  <si>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</si>
  <si>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</si>
  <si>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</si>
  <si>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</si>
  <si>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</si>
  <si>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</si>
  <si>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</si>
  <si>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</si>
  <si>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</si>
  <si>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</si>
  <si>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</si>
  <si>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</si>
  <si>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</si>
  <si>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</si>
  <si>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</si>
  <si>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</si>
  <si>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</si>
  <si>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</si>
  <si>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</si>
  <si>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</si>
  <si>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</si>
  <si>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</si>
  <si>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</si>
  <si>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</si>
  <si>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</si>
  <si>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</si>
  <si>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</si>
  <si>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</si>
  <si>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</si>
  <si>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</si>
  <si>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</si>
  <si>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</si>
  <si>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</si>
  <si>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</si>
  <si>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</si>
  <si>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</si>
  <si>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</si>
  <si>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</si>
  <si>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</si>
  <si>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</si>
  <si>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</si>
  <si>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</si>
  <si>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</si>
  <si>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</si>
  <si>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</si>
  <si>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</si>
  <si>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</si>
  <si>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</si>
  <si>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</si>
  <si>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</si>
  <si>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</si>
  <si>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</si>
  <si>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</si>
  <si>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</si>
  <si>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</si>
  <si>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</si>
  <si>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</si>
  <si>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</si>
  <si>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</si>
  <si>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</si>
  <si>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</si>
  <si>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</si>
  <si>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</si>
  <si>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</si>
  <si>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</si>
  <si>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</si>
  <si>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</si>
  <si>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</si>
  <si>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</si>
  <si>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</si>
  <si>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</si>
  <si>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</si>
  <si>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</si>
  <si>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</si>
  <si>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</si>
  <si>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</si>
  <si>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</si>
  <si>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</si>
  <si>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</si>
  <si>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</si>
  <si>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</si>
  <si>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</si>
  <si>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</si>
  <si>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</si>
  <si>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</si>
  <si>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</si>
  <si>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</si>
  <si>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</si>
  <si>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</si>
  <si>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</si>
  <si>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</si>
  <si>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</si>
  <si>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</si>
  <si>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</si>
  <si>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</si>
  <si>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</si>
  <si>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</si>
  <si>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</si>
  <si>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</si>
  <si>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</si>
  <si>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</si>
  <si>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</si>
  <si>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</si>
  <si>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</si>
  <si>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</si>
  <si>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</si>
  <si>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</si>
  <si>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</si>
  <si>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</si>
  <si>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</si>
  <si>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</si>
  <si>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</si>
  <si>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</si>
  <si>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</si>
  <si>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</si>
  <si>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</si>
  <si>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</si>
  <si>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</si>
  <si>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</si>
  <si>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</si>
  <si>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</si>
  <si>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</si>
  <si>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</si>
  <si>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</si>
  <si>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</si>
  <si>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</si>
  <si>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</si>
  <si>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</si>
  <si>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</si>
  <si>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</si>
  <si>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</si>
  <si>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</si>
  <si>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</si>
  <si>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</si>
  <si>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</si>
  <si>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</si>
  <si>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</si>
  <si>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</si>
  <si>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</si>
  <si>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</si>
  <si>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</si>
  <si>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</si>
  <si>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</si>
  <si>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</si>
  <si>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</si>
  <si>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</si>
  <si>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</si>
  <si>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</si>
  <si>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</si>
  <si>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</si>
  <si>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</si>
  <si>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</si>
  <si>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</si>
  <si>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</si>
  <si>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</si>
  <si>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</si>
  <si>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</si>
  <si>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</si>
  <si>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</si>
  <si>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</si>
  <si>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</si>
  <si>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</si>
  <si>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</si>
  <si>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</si>
  <si>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</si>
  <si>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</si>
  <si>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</si>
  <si>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</si>
  <si>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</si>
  <si>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</si>
  <si>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</si>
  <si>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</si>
  <si>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</si>
  <si>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</si>
  <si>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</si>
  <si>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</si>
  <si>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</si>
  <si>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</si>
  <si>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</si>
  <si>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</si>
  <si>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</si>
  <si>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</si>
  <si>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</si>
  <si>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</si>
  <si>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</si>
  <si>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</si>
  <si>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</si>
  <si>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</si>
  <si>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</si>
  <si>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</si>
  <si>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</si>
  <si>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</si>
  <si>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</si>
  <si>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</si>
  <si>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</si>
  <si>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</si>
  <si>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</si>
  <si>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</si>
  <si>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</si>
  <si>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</si>
  <si>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</si>
  <si>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</si>
  <si>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</si>
  <si>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</si>
  <si>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</si>
  <si>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</si>
  <si>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</si>
  <si>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</si>
  <si>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</si>
  <si>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</si>
  <si>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</si>
  <si>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</si>
  <si>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</si>
  <si>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</si>
  <si>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</si>
  <si>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</si>
  <si>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</si>
  <si>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</si>
  <si>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</si>
  <si>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</si>
  <si>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</si>
  <si>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</si>
  <si>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</si>
  <si>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</si>
  <si>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</si>
  <si>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</si>
  <si>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</si>
  <si>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</si>
  <si>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</si>
  <si>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</si>
  <si>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</si>
  <si>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</si>
  <si>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</si>
  <si>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</si>
  <si>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</si>
  <si>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</si>
  <si>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</si>
  <si>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</si>
  <si>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</si>
  <si>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</si>
  <si>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</si>
  <si>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</si>
  <si>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</si>
  <si>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</si>
  <si>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</si>
  <si>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</si>
  <si>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</si>
  <si>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</si>
  <si>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</si>
  <si>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</si>
  <si>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</si>
  <si>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</si>
  <si>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</si>
  <si>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</si>
  <si>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</si>
  <si>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</si>
  <si>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</si>
  <si>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</si>
  <si>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</si>
  <si>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</si>
  <si>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</si>
  <si>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</si>
  <si>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</si>
  <si>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</si>
  <si>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</si>
  <si>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</si>
  <si>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</si>
  <si>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</si>
  <si>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</si>
  <si>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</si>
  <si>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</si>
  <si>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</si>
  <si>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</si>
  <si>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</si>
  <si>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</si>
  <si>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</si>
  <si>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</si>
  <si>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</si>
  <si>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</si>
  <si>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</si>
  <si>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</si>
  <si>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</si>
  <si>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</si>
  <si>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</si>
  <si>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</si>
  <si>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</si>
  <si>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</si>
  <si>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</si>
  <si>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</si>
  <si>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</si>
  <si>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</si>
  <si>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</si>
  <si>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</si>
  <si>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</si>
  <si>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</si>
  <si>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</si>
  <si>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</si>
  <si>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</si>
  <si>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</si>
  <si>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</si>
  <si>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</si>
  <si>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</si>
  <si>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</si>
  <si>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</si>
  <si>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</si>
  <si>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</si>
  <si>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</si>
  <si>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</si>
  <si>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</si>
  <si>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</si>
  <si>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</si>
  <si>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</si>
  <si>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</si>
  <si>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</si>
  <si>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</si>
  <si>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</si>
  <si>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</si>
  <si>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</si>
  <si>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</si>
  <si>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</si>
  <si>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</si>
  <si>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</si>
  <si>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</si>
  <si>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</si>
  <si>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</si>
  <si>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</si>
  <si>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</si>
  <si>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</si>
  <si>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</si>
  <si>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</si>
  <si>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</si>
  <si>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</si>
  <si>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</si>
  <si>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</si>
  <si>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</si>
  <si>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</si>
  <si>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</si>
  <si>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</si>
  <si>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</si>
  <si>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</si>
  <si>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</si>
  <si>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</si>
  <si>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</si>
  <si>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</si>
  <si>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</si>
  <si>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</si>
  <si>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</si>
  <si>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</si>
  <si>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</si>
  <si>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</si>
  <si>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</si>
  <si>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</si>
  <si>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</si>
  <si>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</si>
  <si>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</si>
  <si>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</si>
  <si>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</si>
  <si>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</si>
  <si>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</si>
  <si>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</si>
  <si>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</si>
  <si>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</si>
  <si>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</si>
  <si>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</si>
  <si>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</si>
  <si>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</si>
  <si>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</si>
  <si>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</si>
  <si>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</si>
  <si>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</si>
  <si>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</si>
  <si>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</si>
  <si>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</si>
  <si>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</si>
  <si>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</si>
  <si>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</si>
  <si>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</si>
  <si>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</si>
  <si>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</si>
  <si>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</si>
  <si>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</si>
  <si>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</si>
  <si>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</si>
  <si>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</si>
  <si>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</si>
  <si>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</si>
  <si>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</si>
  <si>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</si>
  <si>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</si>
  <si>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</si>
  <si>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</si>
  <si>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</si>
  <si>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</si>
  <si>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</si>
  <si>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</si>
  <si>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</si>
  <si>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</si>
  <si>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</si>
  <si>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</si>
  <si>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</si>
  <si>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</si>
  <si>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</si>
  <si>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</si>
  <si>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</si>
  <si>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</si>
  <si>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</si>
  <si>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</si>
  <si>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</si>
  <si>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</si>
  <si>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</si>
  <si>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</si>
  <si>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</si>
  <si>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</si>
  <si>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</si>
  <si>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</si>
  <si>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</si>
  <si>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</si>
  <si>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</si>
  <si>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</si>
  <si>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</si>
  <si>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</si>
  <si>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</si>
  <si>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</si>
  <si>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</si>
  <si>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</si>
  <si>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</si>
  <si>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</si>
  <si>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</si>
  <si>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</si>
  <si>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</si>
  <si>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</si>
  <si>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</si>
  <si>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</si>
  <si>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</si>
  <si>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</si>
  <si>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</si>
  <si>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</si>
  <si>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</si>
  <si>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</si>
  <si>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</si>
  <si>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</si>
  <si>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</si>
  <si>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</si>
  <si>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</si>
  <si>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</si>
  <si>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</si>
  <si>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</si>
  <si>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</si>
  <si>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</si>
  <si>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</si>
  <si>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</si>
  <si>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</si>
  <si>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</si>
  <si>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</si>
  <si>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</si>
  <si>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</si>
  <si>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</si>
  <si>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</si>
  <si>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</si>
  <si>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</si>
  <si>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</si>
  <si>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</si>
  <si>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</si>
  <si>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</si>
  <si>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</si>
  <si>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</si>
  <si>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</si>
  <si>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</si>
  <si>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</si>
  <si>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</si>
  <si>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</si>
  <si>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</si>
  <si>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</si>
  <si>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</si>
  <si>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</si>
  <si>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</si>
  <si>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</si>
  <si>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</si>
  <si>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</si>
  <si>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</si>
  <si>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</si>
  <si>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</si>
  <si>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</si>
  <si>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</si>
  <si>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</si>
  <si>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</si>
  <si>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</si>
  <si>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</si>
  <si>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</si>
  <si>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</si>
  <si>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</si>
  <si>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</si>
  <si>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</si>
  <si>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</si>
  <si>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</si>
  <si>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</si>
  <si>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</si>
  <si>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</si>
  <si>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</si>
  <si>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</si>
  <si>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</si>
  <si>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</si>
  <si>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</si>
  <si>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</si>
  <si>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</si>
  <si>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</si>
  <si>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</si>
  <si>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</si>
  <si>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</si>
  <si>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</si>
  <si>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</si>
  <si>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</si>
  <si>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</si>
  <si>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</si>
  <si>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</si>
  <si>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</si>
  <si>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</si>
  <si>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</si>
  <si>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</si>
  <si>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</si>
  <si>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</si>
  <si>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</si>
  <si>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</si>
  <si>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</si>
  <si>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</si>
  <si>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</si>
  <si>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</si>
  <si>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</si>
  <si>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</si>
  <si>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</si>
  <si>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</si>
  <si>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</si>
  <si>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</si>
  <si>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</si>
  <si>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</si>
  <si>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</si>
  <si>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</si>
  <si>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</si>
  <si>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</si>
  <si>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</si>
  <si>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</si>
  <si>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</si>
  <si>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</si>
  <si>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</si>
  <si>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</si>
  <si>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</si>
  <si>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</si>
  <si>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</si>
  <si>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</si>
  <si>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</si>
  <si>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</si>
  <si>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</si>
  <si>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</si>
  <si>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</si>
  <si>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</si>
  <si>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</si>
  <si>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</si>
  <si>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</si>
  <si>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</si>
  <si>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</si>
  <si>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</si>
  <si>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</si>
  <si>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</si>
  <si>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</si>
  <si>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</si>
  <si>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</si>
  <si>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</si>
  <si>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</si>
  <si>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</si>
  <si>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</si>
  <si>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</si>
  <si>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</si>
  <si>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</si>
  <si>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</si>
  <si>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</si>
  <si>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</si>
  <si>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</si>
  <si>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</si>
  <si>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</si>
  <si>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</si>
  <si>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</si>
  <si>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</si>
  <si>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</si>
  <si>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</si>
  <si>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</si>
  <si>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</si>
  <si>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</si>
  <si>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</si>
  <si>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</si>
  <si>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</si>
  <si>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</si>
  <si>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</si>
  <si>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</si>
  <si>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</si>
  <si>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</si>
  <si>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</si>
  <si>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</si>
  <si>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</si>
  <si>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</si>
  <si>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</si>
  <si>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</si>
  <si>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</si>
  <si>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</si>
  <si>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</si>
  <si>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</si>
  <si>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</si>
  <si>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</si>
  <si>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</si>
  <si>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</si>
  <si>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</si>
  <si>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</si>
  <si>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</si>
  <si>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</si>
  <si>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</si>
  <si>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</si>
  <si>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</si>
  <si>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</si>
  <si>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</si>
  <si>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</si>
  <si>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</si>
  <si>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</si>
  <si>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</si>
  <si>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</si>
  <si>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</si>
  <si>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</si>
  <si>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</si>
  <si>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</si>
  <si>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</si>
  <si>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</si>
  <si>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</si>
  <si>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</si>
  <si>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</si>
  <si>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</si>
  <si>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</si>
  <si>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</si>
  <si>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</si>
  <si>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</si>
  <si>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</si>
  <si>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</si>
  <si>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</si>
  <si>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</si>
  <si>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</si>
  <si>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</si>
  <si>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</si>
  <si>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</si>
  <si>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</si>
  <si>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</si>
  <si>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</si>
  <si>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</si>
  <si>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</si>
  <si>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</si>
  <si>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</si>
  <si>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</si>
  <si>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</si>
  <si>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</si>
  <si>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</si>
  <si>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</si>
  <si>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</si>
  <si>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</si>
  <si>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</si>
  <si>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</si>
  <si>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</si>
  <si>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</si>
  <si>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</si>
  <si>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</si>
  <si>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</si>
  <si>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</si>
  <si>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</si>
  <si>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</si>
  <si>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</si>
  <si>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</si>
  <si>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</si>
  <si>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</si>
  <si>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</si>
  <si>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</si>
  <si>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</si>
  <si>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</si>
  <si>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</si>
  <si>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</si>
  <si>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</si>
  <si>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</si>
  <si>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</si>
  <si>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</si>
  <si>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</si>
  <si>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</si>
  <si>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</si>
  <si>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</si>
  <si>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</si>
  <si>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</si>
  <si>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</si>
  <si>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</si>
  <si>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</si>
  <si>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</si>
  <si>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</si>
  <si>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</si>
  <si>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</si>
  <si>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</si>
  <si>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</si>
  <si>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</si>
  <si>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</si>
  <si>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</si>
  <si>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</si>
  <si>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</si>
  <si>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</si>
  <si>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</si>
  <si>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</si>
  <si>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</si>
  <si>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</si>
  <si>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</si>
  <si>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</si>
  <si>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</si>
  <si>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</si>
  <si>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</si>
  <si>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</si>
  <si>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</si>
  <si>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</si>
  <si>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</si>
  <si>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</si>
  <si>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</si>
  <si>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</si>
  <si>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</si>
  <si>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</si>
  <si>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</si>
  <si>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</si>
  <si>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</si>
  <si>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</si>
  <si>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</si>
  <si>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</si>
  <si>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</si>
  <si>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</si>
  <si>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</si>
  <si>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</si>
  <si>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</si>
  <si>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</si>
  <si>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</si>
  <si>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</si>
  <si>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</si>
  <si>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</si>
  <si>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</si>
  <si>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</si>
  <si>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</si>
  <si>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</si>
  <si>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</si>
  <si>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</si>
  <si>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</si>
  <si>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</si>
  <si>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</si>
  <si>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</si>
  <si>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</si>
  <si>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</si>
  <si>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</si>
  <si>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</si>
  <si>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</si>
  <si>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</si>
  <si>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</si>
  <si>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</si>
  <si>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</si>
  <si>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</si>
  <si>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</si>
  <si>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</si>
  <si>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</si>
  <si>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</si>
  <si>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</si>
  <si>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</si>
  <si>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</si>
  <si>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</si>
  <si>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</si>
  <si>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</si>
  <si>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</si>
  <si>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</si>
  <si>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</si>
  <si>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</si>
  <si>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</si>
  <si>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</si>
  <si>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</si>
  <si>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</si>
  <si>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</si>
  <si>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</si>
  <si>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</si>
  <si>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</si>
  <si>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</si>
  <si>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</si>
  <si>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</si>
  <si>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</si>
  <si>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</si>
  <si>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</si>
  <si>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</si>
  <si>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</si>
  <si>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</si>
  <si>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</si>
  <si>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</si>
  <si>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</si>
  <si>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</si>
  <si>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</si>
  <si>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</si>
  <si>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</si>
  <si>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</si>
  <si>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</si>
  <si>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</si>
  <si>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</si>
  <si>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</si>
  <si>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</si>
  <si>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</si>
  <si>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</si>
  <si>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</si>
  <si>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</si>
  <si>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</si>
  <si>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</si>
  <si>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</si>
  <si>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</si>
  <si>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</si>
  <si>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</si>
  <si>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</si>
  <si>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</si>
  <si>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</si>
  <si>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</si>
  <si>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</si>
  <si>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</si>
  <si>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</si>
  <si>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</si>
  <si>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</si>
  <si>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</si>
  <si>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</si>
  <si>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</si>
  <si>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</si>
  <si>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</si>
  <si>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</si>
  <si>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</si>
  <si>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</si>
  <si>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</si>
  <si>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</si>
  <si>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</si>
  <si>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</si>
  <si>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</si>
  <si>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</si>
  <si>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</si>
  <si>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</si>
  <si>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</si>
  <si>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</si>
  <si>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</si>
  <si>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</si>
  <si>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</si>
  <si>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</si>
  <si>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</si>
  <si>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</si>
  <si>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</si>
  <si>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</si>
  <si>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</si>
  <si>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</si>
  <si>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</si>
  <si>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</si>
  <si>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</si>
  <si>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</si>
  <si>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</si>
  <si>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</si>
  <si>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</si>
  <si>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</si>
  <si>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</si>
  <si>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</si>
  <si>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</si>
  <si>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</si>
  <si>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</si>
  <si>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</si>
  <si>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</si>
  <si>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</si>
  <si>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</si>
  <si>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</si>
  <si>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</si>
  <si>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</si>
  <si>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</si>
  <si>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</si>
  <si>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</si>
  <si>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</si>
  <si>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</si>
  <si>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</si>
  <si>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</si>
  <si>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</si>
  <si>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</si>
  <si>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</si>
  <si>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</si>
  <si>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</si>
  <si>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</si>
  <si>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</si>
  <si>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</si>
  <si>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</si>
  <si>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</si>
  <si>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</si>
  <si>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</si>
  <si>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</si>
  <si>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</si>
  <si>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</si>
  <si>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</si>
  <si>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</si>
  <si>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</si>
  <si>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</si>
  <si>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</si>
  <si>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</si>
  <si>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</si>
  <si>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</si>
  <si>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</si>
  <si>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</si>
  <si>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</si>
  <si>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</si>
  <si>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</si>
  <si>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</si>
  <si>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</si>
  <si>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</si>
  <si>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</si>
  <si>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</si>
  <si>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</si>
  <si>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</si>
  <si>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</si>
  <si>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</si>
  <si>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</si>
  <si>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</si>
  <si>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</si>
  <si>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</si>
  <si>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</si>
  <si>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</si>
  <si>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</si>
  <si>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</si>
  <si>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</si>
  <si>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</si>
  <si>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</si>
  <si>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</si>
  <si>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</si>
  <si>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</si>
  <si>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</si>
  <si>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</si>
  <si>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</si>
  <si>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</si>
  <si>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</si>
  <si>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</si>
  <si>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</si>
  <si>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</si>
  <si>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</si>
  <si>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</si>
  <si>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</si>
  <si>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</si>
  <si>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</si>
  <si>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</si>
  <si>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</si>
  <si>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</si>
  <si>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</si>
  <si>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</si>
  <si>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</si>
  <si>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</si>
  <si>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</si>
  <si>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</si>
  <si>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</si>
  <si>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</si>
  <si>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</si>
  <si>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</si>
  <si>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</si>
  <si>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</si>
  <si>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</si>
  <si>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</si>
  <si>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</si>
  <si>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</si>
  <si>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</si>
  <si>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</si>
  <si>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</si>
  <si>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</si>
  <si>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</si>
  <si>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</si>
  <si>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</si>
  <si>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</si>
  <si>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</si>
  <si>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</si>
  <si>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</si>
  <si>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</si>
  <si>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</si>
  <si>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</si>
  <si>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</si>
  <si>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</si>
  <si>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</si>
  <si>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</si>
  <si>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</si>
  <si>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</si>
  <si>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</si>
  <si>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</si>
  <si>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</si>
  <si>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</si>
  <si>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</si>
  <si>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</si>
  <si>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</si>
  <si>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</si>
  <si>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</si>
  <si>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</si>
  <si>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</si>
  <si>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</si>
  <si>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</si>
  <si>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</si>
  <si>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</si>
  <si>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</si>
  <si>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</si>
  <si>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</si>
  <si>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</si>
  <si>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</si>
  <si>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</si>
  <si>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</si>
  <si>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</si>
  <si>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</si>
  <si>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</si>
  <si>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</si>
  <si>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</si>
  <si>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</si>
  <si>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</si>
  <si>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</si>
  <si>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</si>
  <si>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</si>
  <si>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</si>
  <si>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</si>
  <si>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</si>
  <si>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</si>
  <si>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</si>
  <si>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</si>
  <si>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</si>
  <si>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</si>
  <si>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</si>
  <si>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</si>
  <si>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</si>
  <si>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</si>
  <si>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</si>
  <si>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</si>
  <si>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</si>
  <si>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</si>
  <si>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</si>
  <si>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</si>
  <si>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</si>
  <si>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</si>
  <si>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</si>
  <si>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</si>
  <si>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</si>
  <si>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</si>
  <si>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</si>
  <si>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</si>
  <si>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</si>
  <si>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</si>
  <si>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</si>
  <si>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</si>
  <si>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</si>
  <si>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</si>
  <si>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</si>
  <si>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</si>
  <si>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</si>
  <si>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</si>
  <si>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</si>
  <si>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</si>
  <si>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</si>
  <si>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</si>
  <si>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</si>
  <si>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</si>
  <si>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</si>
  <si>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</si>
  <si>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</si>
  <si>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</si>
  <si>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</si>
  <si>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</si>
  <si>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</si>
  <si>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</si>
  <si>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</si>
  <si>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</si>
  <si>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</si>
  <si>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</si>
  <si>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</si>
  <si>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</si>
  <si>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</si>
  <si>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</si>
  <si>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</si>
  <si>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</si>
  <si>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</si>
  <si>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</si>
  <si>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</si>
  <si>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</si>
  <si>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</si>
  <si>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</si>
  <si>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</si>
  <si>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</si>
  <si>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</si>
  <si>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</si>
  <si>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</si>
  <si>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</si>
  <si>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</si>
  <si>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</si>
  <si>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</si>
  <si>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</si>
  <si>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</si>
  <si>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</si>
  <si>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</si>
  <si>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</si>
  <si>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</si>
  <si>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</si>
  <si>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</si>
  <si>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</si>
  <si>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</si>
  <si>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</si>
  <si>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</si>
  <si>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</si>
  <si>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</si>
  <si>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</si>
  <si>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</si>
  <si>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</si>
  <si>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</si>
  <si>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</si>
  <si>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</si>
  <si>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</si>
  <si>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</si>
  <si>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</si>
  <si>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</si>
  <si>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</si>
  <si>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</si>
  <si>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</si>
  <si>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</si>
  <si>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</si>
  <si>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</si>
  <si>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</si>
  <si>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</si>
  <si>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</si>
  <si>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</si>
  <si>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</si>
  <si>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</si>
  <si>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</si>
  <si>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</si>
  <si>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</si>
  <si>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</si>
  <si>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</si>
  <si>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</si>
  <si>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</si>
  <si>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</si>
  <si>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</si>
  <si>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</si>
  <si>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</si>
  <si>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</si>
  <si>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</si>
  <si>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</si>
  <si>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</si>
  <si>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</si>
  <si>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</si>
  <si>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</si>
  <si>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</si>
  <si>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</si>
  <si>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</si>
  <si>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</si>
  <si>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</si>
  <si>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</si>
  <si>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</si>
  <si>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</si>
  <si>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</si>
  <si>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</si>
  <si>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</si>
  <si>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</si>
  <si>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</si>
  <si>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</si>
  <si>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</si>
  <si>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</si>
  <si>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</si>
  <si>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</si>
  <si>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</si>
  <si>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</si>
  <si>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</si>
  <si>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</si>
  <si>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</si>
  <si>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</si>
  <si>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</si>
  <si>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</si>
  <si>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</si>
  <si>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</si>
  <si>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</si>
  <si>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</si>
  <si>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</si>
  <si>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</si>
  <si>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</si>
  <si>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</si>
  <si>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</si>
  <si>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</si>
  <si>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</si>
  <si>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</si>
  <si>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</si>
  <si>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</si>
  <si>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</si>
  <si>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</si>
  <si>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</si>
  <si>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</si>
  <si>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</si>
  <si>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</si>
  <si>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</si>
  <si>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</si>
  <si>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</si>
  <si>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</si>
  <si>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</si>
  <si>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</si>
  <si>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</si>
  <si>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</si>
  <si>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</si>
  <si>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</si>
  <si>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</si>
  <si>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</si>
  <si>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</si>
  <si>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</si>
  <si>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</si>
  <si>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</si>
  <si>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</si>
  <si>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</si>
  <si>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</si>
  <si>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</si>
  <si>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</si>
  <si>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</si>
  <si>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</si>
  <si>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</si>
  <si>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</si>
  <si>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</si>
  <si>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</si>
  <si>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</si>
  <si>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</si>
  <si>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</si>
  <si>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</si>
  <si>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</si>
  <si>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</si>
  <si>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</si>
  <si>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</si>
  <si>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</si>
  <si>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</si>
  <si>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</si>
  <si>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</si>
  <si>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</si>
  <si>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</si>
  <si>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</si>
  <si>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</si>
  <si>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</si>
  <si>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</si>
  <si>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</si>
  <si>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</si>
  <si>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</si>
  <si>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</si>
  <si>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</si>
  <si>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</si>
  <si>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</si>
  <si>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</si>
  <si>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</si>
  <si>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</si>
  <si>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</si>
  <si>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</si>
  <si>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</si>
  <si>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</si>
  <si>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</si>
  <si>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</si>
  <si>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</si>
  <si>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</si>
  <si>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</si>
  <si>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</si>
  <si>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</si>
  <si>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</si>
  <si>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</si>
  <si>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</si>
  <si>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</si>
  <si>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</si>
  <si>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</si>
  <si>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</si>
  <si>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</si>
  <si>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</si>
  <si>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</si>
  <si>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</si>
  <si>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</si>
  <si>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</si>
  <si>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</si>
  <si>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</si>
  <si>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</si>
  <si>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</si>
  <si>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</si>
  <si>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</si>
  <si>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</si>
  <si>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</si>
  <si>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</si>
  <si>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</si>
  <si>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</si>
  <si>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</si>
  <si>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</si>
  <si>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</si>
  <si>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</si>
  <si>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</si>
  <si>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</si>
  <si>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</si>
  <si>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</si>
  <si>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</si>
  <si>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</si>
  <si>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</si>
  <si>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</si>
  <si>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</si>
  <si>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</si>
  <si>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</si>
  <si>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</si>
  <si>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</si>
  <si>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</si>
  <si>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</si>
  <si>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</si>
  <si>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</si>
  <si>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</si>
  <si>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</si>
  <si>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</si>
  <si>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</si>
  <si>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</si>
  <si>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</si>
  <si>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</si>
  <si>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</si>
  <si>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</si>
  <si>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</si>
  <si>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</si>
  <si>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</si>
  <si>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</si>
  <si>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</si>
  <si>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</si>
  <si>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</si>
  <si>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</si>
  <si>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</si>
  <si>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</si>
  <si>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</si>
  <si>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</si>
  <si>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</si>
  <si>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</si>
  <si>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</si>
  <si>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</si>
  <si>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</si>
  <si>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</si>
  <si>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</si>
  <si>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</si>
  <si>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</si>
  <si>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</si>
  <si>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</si>
  <si>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</si>
  <si>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</si>
  <si>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</si>
  <si>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</si>
  <si>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</si>
  <si>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</si>
  <si>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</si>
  <si>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</si>
  <si>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</si>
  <si>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</si>
  <si>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</si>
  <si>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</si>
  <si>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</si>
  <si>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</si>
  <si>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</si>
  <si>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</si>
  <si>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</si>
  <si>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</si>
  <si>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</si>
  <si>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</si>
  <si>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</si>
  <si>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</si>
  <si>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</si>
  <si>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</si>
  <si>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</si>
  <si>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</si>
  <si>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</si>
  <si>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</si>
  <si>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</si>
  <si>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</si>
  <si>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</si>
  <si>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</si>
  <si>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</si>
  <si>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</si>
  <si>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</si>
  <si>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</si>
  <si>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</si>
  <si>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</si>
  <si>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</si>
  <si>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</si>
  <si>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</si>
  <si>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</si>
  <si>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</si>
  <si>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</si>
  <si>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</si>
  <si>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</si>
  <si>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</si>
  <si>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</si>
  <si>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</si>
  <si>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</si>
  <si>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</si>
  <si>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</si>
  <si>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</si>
  <si>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</si>
  <si>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</si>
  <si>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</si>
  <si>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</si>
  <si>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</si>
  <si>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</si>
  <si>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</si>
  <si>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</si>
  <si>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</si>
  <si>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</si>
  <si>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</si>
  <si>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</si>
  <si>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</si>
  <si>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</si>
  <si>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</si>
  <si>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</si>
  <si>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</si>
  <si>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</si>
  <si>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</si>
  <si>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</si>
  <si>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</si>
  <si>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</si>
  <si>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</si>
  <si>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</si>
  <si>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</si>
  <si>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</si>
  <si>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</si>
  <si>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</si>
  <si>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</si>
  <si>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</si>
  <si>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</si>
  <si>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</si>
  <si>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</si>
  <si>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</si>
  <si>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</si>
  <si>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</si>
  <si>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</si>
  <si>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</si>
  <si>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</si>
  <si>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</si>
  <si>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</si>
  <si>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</si>
  <si>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</si>
  <si>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</si>
  <si>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</si>
  <si>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</si>
  <si>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</si>
  <si>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</si>
  <si>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</si>
  <si>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</si>
  <si>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</si>
  <si>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</si>
  <si>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</si>
  <si>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</si>
  <si>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</si>
  <si>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</si>
  <si>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</si>
  <si>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</si>
  <si>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</si>
  <si>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</si>
  <si>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</si>
  <si>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</si>
  <si>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</si>
  <si>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</si>
  <si>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</si>
  <si>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</si>
  <si>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</si>
  <si>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</si>
  <si>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</si>
  <si>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</si>
  <si>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</si>
  <si>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</si>
  <si>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</si>
  <si>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</si>
  <si>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</si>
  <si>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</si>
  <si>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</si>
  <si>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</si>
  <si>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</si>
  <si>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</si>
  <si>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</si>
  <si>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</si>
  <si>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</si>
  <si>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</si>
  <si>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</si>
  <si>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</si>
  <si>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</si>
  <si>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</si>
  <si>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</si>
  <si>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</si>
  <si>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</si>
  <si>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</si>
  <si>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</si>
  <si>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</si>
  <si>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</si>
  <si>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</si>
  <si>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</si>
  <si>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</si>
  <si>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</si>
  <si>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</si>
  <si>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</si>
  <si>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</si>
  <si>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</si>
  <si>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</si>
  <si>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</si>
  <si>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</si>
  <si>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</si>
  <si>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</si>
  <si>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</si>
  <si>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</si>
  <si>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</si>
  <si>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</si>
  <si>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</si>
  <si>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</si>
  <si>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</si>
  <si>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</si>
  <si>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</si>
  <si>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</si>
  <si>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</si>
  <si>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</si>
  <si>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</si>
  <si>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</si>
  <si>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</si>
  <si>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</si>
  <si>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</si>
  <si>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</si>
  <si>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</si>
  <si>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</si>
  <si>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</si>
  <si>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</si>
  <si>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</si>
  <si>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</si>
  <si>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</si>
  <si>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</si>
  <si>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</si>
  <si>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</si>
  <si>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</si>
  <si>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</si>
  <si>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</si>
  <si>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</si>
  <si>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</si>
  <si>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</si>
  <si>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</si>
  <si>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</si>
  <si>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</si>
  <si>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</si>
  <si>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</si>
  <si>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</si>
  <si>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</si>
  <si>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</si>
  <si>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</si>
  <si>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</si>
  <si>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</si>
  <si>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</si>
  <si>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</si>
  <si>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</si>
  <si>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</si>
  <si>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</si>
  <si>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</si>
  <si>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</si>
  <si>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</si>
  <si>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</si>
  <si>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</si>
  <si>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</si>
  <si>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</si>
  <si>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</si>
  <si>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</si>
  <si>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</si>
  <si>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</si>
  <si>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</si>
  <si>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</si>
  <si>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</si>
  <si>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</si>
  <si>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</si>
  <si>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</si>
  <si>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</si>
  <si>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</si>
  <si>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</si>
  <si>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</si>
  <si>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</si>
  <si>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</si>
  <si>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</si>
  <si>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</si>
  <si>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</si>
  <si>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</si>
  <si>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</si>
  <si>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</si>
  <si>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</si>
  <si>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</si>
  <si>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</si>
  <si>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</si>
  <si>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</si>
  <si>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</si>
  <si>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</si>
  <si>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</si>
  <si>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</si>
  <si>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</si>
  <si>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</si>
  <si>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</si>
  <si>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</si>
  <si>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</si>
  <si>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</si>
  <si>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</si>
  <si>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</si>
  <si>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</si>
  <si>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</si>
  <si>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</si>
  <si>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</si>
  <si>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</si>
  <si>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</si>
  <si>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</si>
  <si>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</si>
  <si>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</si>
  <si>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</si>
  <si>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</si>
  <si>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</si>
  <si>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</si>
  <si>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</si>
  <si>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</si>
  <si>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</si>
  <si>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</si>
  <si>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</si>
  <si>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</si>
  <si>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</si>
  <si>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</si>
  <si>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</si>
  <si>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</si>
  <si>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</si>
  <si>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</si>
  <si>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</si>
  <si>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</si>
  <si>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</si>
  <si>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</si>
  <si>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</si>
  <si>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</si>
  <si>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</si>
  <si>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</si>
  <si>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</si>
  <si>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</si>
  <si>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</si>
  <si>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</si>
  <si>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</si>
  <si>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</si>
  <si>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</si>
  <si>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</si>
  <si>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</si>
  <si>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</si>
  <si>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</si>
  <si>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</si>
  <si>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</si>
  <si>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</si>
  <si>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</si>
  <si>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</si>
  <si>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</si>
  <si>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</si>
  <si>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</si>
  <si>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</si>
  <si>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</si>
  <si>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</si>
  <si>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</si>
  <si>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</si>
  <si>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</si>
  <si>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</si>
  <si>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</si>
  <si>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</si>
  <si>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</si>
  <si>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</si>
  <si>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</si>
  <si>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</si>
  <si>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</si>
  <si>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</si>
  <si>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</si>
  <si>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</si>
  <si>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</si>
  <si>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</si>
  <si>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</si>
  <si>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</si>
  <si>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</si>
  <si>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</si>
  <si>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</si>
  <si>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</si>
  <si>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</si>
  <si>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</si>
  <si>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</si>
  <si>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</si>
  <si>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</si>
  <si>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</si>
  <si>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</si>
  <si>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</si>
  <si>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</si>
  <si>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</si>
  <si>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</si>
  <si>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</si>
  <si>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</si>
  <si>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</si>
  <si>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</si>
  <si>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</si>
  <si>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</si>
  <si>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</si>
  <si>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</si>
  <si>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</si>
  <si>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</si>
  <si>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</si>
  <si>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</si>
  <si>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</si>
  <si>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</si>
  <si>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</si>
  <si>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</si>
  <si>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</si>
  <si>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</si>
  <si>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</si>
  <si>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</si>
  <si>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</si>
  <si>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</si>
  <si>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</si>
  <si>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</si>
  <si>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</si>
  <si>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</si>
  <si>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</si>
  <si>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</si>
  <si>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</si>
  <si>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</si>
  <si>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</si>
  <si>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</si>
  <si>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</si>
  <si>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</si>
  <si>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</si>
  <si>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</si>
  <si>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</si>
  <si>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</si>
  <si>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</si>
  <si>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</si>
  <si>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</si>
  <si>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</si>
  <si>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</si>
  <si>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</si>
  <si>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</si>
  <si>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</si>
  <si>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</si>
  <si>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</si>
  <si>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</si>
  <si>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</si>
  <si>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</si>
  <si>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</si>
  <si>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</si>
  <si>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</si>
  <si>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</si>
  <si>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</si>
  <si>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</si>
  <si>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</si>
  <si>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</si>
  <si>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</si>
  <si>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</si>
  <si>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</si>
  <si>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</si>
  <si>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</si>
  <si>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</si>
  <si>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</si>
  <si>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</si>
  <si>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</si>
  <si>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</si>
  <si>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</si>
  <si>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</si>
  <si>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</si>
  <si>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</si>
  <si>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</si>
  <si>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</si>
  <si>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</si>
  <si>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</si>
  <si>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</si>
  <si>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</si>
  <si>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</si>
  <si>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</si>
  <si>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</si>
  <si>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</si>
  <si>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</si>
  <si>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</si>
  <si>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</si>
  <si>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</si>
  <si>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</si>
  <si>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</si>
  <si>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</si>
  <si>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</si>
  <si>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</si>
  <si>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</si>
  <si>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</si>
  <si>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</si>
  <si>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</si>
  <si>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</si>
  <si>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</si>
  <si>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</si>
  <si>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</si>
  <si>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</si>
  <si>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</si>
  <si>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</si>
  <si>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</si>
  <si>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</si>
  <si>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</si>
  <si>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</si>
  <si>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</si>
  <si>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</si>
  <si>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</si>
  <si>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</si>
  <si>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</si>
  <si>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</si>
  <si>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</si>
  <si>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</si>
  <si>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</si>
  <si>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</si>
  <si>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</si>
  <si>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</si>
  <si>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</si>
  <si>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</si>
  <si>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</si>
  <si>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</si>
  <si>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</si>
  <si>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</si>
  <si>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</si>
  <si>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</si>
  <si>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</si>
  <si>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</si>
  <si>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</si>
  <si>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</si>
  <si>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</si>
  <si>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</si>
  <si>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</si>
  <si>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</si>
  <si>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</si>
  <si>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</si>
  <si>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</si>
  <si>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</si>
  <si>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</si>
  <si>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</si>
  <si>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</si>
  <si>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</si>
  <si>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</si>
  <si>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</si>
  <si>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</si>
  <si>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</si>
  <si>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</si>
  <si>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</si>
  <si>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</si>
  <si>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</si>
  <si>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</si>
  <si>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</si>
  <si>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</si>
  <si>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</si>
  <si>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</si>
  <si>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</si>
  <si>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</si>
  <si>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</si>
  <si>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</si>
  <si>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</si>
  <si>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</si>
  <si>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</si>
  <si>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</si>
  <si>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</si>
  <si>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</si>
  <si>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</si>
  <si>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</si>
  <si>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</si>
  <si>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</si>
  <si>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</si>
  <si>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</si>
  <si>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</si>
  <si>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</si>
  <si>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</si>
  <si>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</si>
  <si>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</si>
  <si>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</si>
  <si>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</si>
  <si>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</si>
  <si>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</si>
  <si>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</si>
  <si>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</si>
  <si>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</si>
  <si>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</si>
  <si>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</si>
  <si>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</si>
  <si>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</si>
  <si>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</si>
  <si>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</si>
  <si>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</si>
  <si>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</si>
  <si>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</si>
  <si>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</si>
  <si>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</si>
  <si>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</si>
  <si>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</si>
  <si>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</si>
  <si>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</si>
  <si>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</si>
  <si>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</si>
  <si>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</si>
  <si>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</si>
  <si>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</si>
  <si>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</si>
  <si>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</si>
  <si>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</si>
  <si>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</si>
  <si>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</si>
  <si>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</si>
  <si>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</si>
  <si>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</si>
  <si>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</si>
  <si>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</si>
  <si>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</si>
  <si>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</si>
  <si>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</si>
  <si>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</si>
  <si>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</si>
  <si>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</si>
  <si>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</si>
  <si>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</si>
  <si>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</si>
  <si>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</si>
  <si>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</si>
  <si>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</si>
  <si>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</si>
  <si>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</si>
  <si>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</si>
  <si>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</si>
  <si>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</si>
  <si>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</si>
  <si>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</si>
  <si>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</si>
  <si>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</si>
  <si>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</si>
  <si>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</si>
  <si>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</si>
  <si>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</si>
  <si>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</si>
  <si>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</si>
  <si>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</si>
  <si>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</si>
  <si>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</si>
  <si>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</si>
  <si>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</si>
  <si>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</si>
  <si>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</si>
  <si>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</si>
  <si>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</si>
  <si>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</si>
  <si>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</si>
  <si>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</si>
  <si>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</si>
  <si>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</si>
  <si>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</si>
  <si>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</si>
  <si>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</si>
  <si>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</si>
  <si>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</si>
  <si>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</si>
  <si>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</si>
  <si>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</si>
  <si>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</si>
  <si>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</si>
  <si>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</si>
  <si>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</si>
  <si>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</si>
  <si>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</si>
  <si>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</si>
  <si>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</si>
  <si>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</si>
  <si>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</si>
  <si>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</si>
  <si>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</si>
  <si>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</si>
  <si>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</si>
  <si>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</si>
  <si>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</si>
  <si>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</si>
  <si>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</si>
  <si>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</si>
  <si>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</si>
  <si>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</si>
  <si>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</si>
  <si>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</si>
  <si>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</si>
  <si>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</si>
  <si>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</si>
  <si>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</si>
  <si>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</si>
  <si>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</si>
  <si>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</si>
  <si>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</si>
  <si>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</si>
  <si>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</si>
  <si>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</si>
  <si>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</si>
  <si>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</si>
  <si>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</si>
  <si>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</si>
  <si>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</si>
  <si>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</si>
  <si>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</si>
  <si>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</si>
  <si>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</si>
  <si>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</si>
  <si>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</si>
  <si>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</si>
  <si>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</si>
  <si>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</si>
  <si>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</si>
  <si>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</si>
  <si>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</si>
  <si>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</si>
  <si>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</si>
  <si>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</si>
  <si>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</si>
  <si>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</si>
  <si>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</si>
  <si>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</si>
  <si>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</si>
  <si>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</si>
  <si>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</si>
  <si>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</si>
  <si>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</si>
  <si>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</si>
  <si>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</si>
  <si>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</si>
  <si>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</si>
  <si>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</si>
  <si>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</si>
  <si>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</si>
  <si>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</si>
  <si>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</si>
  <si>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</si>
  <si>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</si>
  <si>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</si>
  <si>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</si>
  <si>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</si>
  <si>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</si>
  <si>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</si>
  <si>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</si>
  <si>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</si>
  <si>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</si>
  <si>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</si>
  <si>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</si>
  <si>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</si>
  <si>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</si>
  <si>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</si>
  <si>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</si>
  <si>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</si>
  <si>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</si>
  <si>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</si>
  <si>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</si>
  <si>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</si>
  <si>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</si>
  <si>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</si>
  <si>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</si>
  <si>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</si>
  <si>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</si>
  <si>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</si>
  <si>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</si>
  <si>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</si>
  <si>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</si>
  <si>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</si>
  <si>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</si>
  <si>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</si>
  <si>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</si>
  <si>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</si>
  <si>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</si>
  <si>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</si>
  <si>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</si>
  <si>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</si>
  <si>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</si>
  <si>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</si>
  <si>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</si>
  <si>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</si>
  <si>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</si>
  <si>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</si>
  <si>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</si>
  <si>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</si>
  <si>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</si>
  <si>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</si>
  <si>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</si>
  <si>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</si>
  <si>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</si>
  <si>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</si>
  <si>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</si>
  <si>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</si>
  <si>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</si>
  <si>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</si>
  <si>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</si>
  <si>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</si>
  <si>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</si>
  <si>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</si>
  <si>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</si>
  <si>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</si>
  <si>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</si>
  <si>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</si>
  <si>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</si>
  <si>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</si>
  <si>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</si>
  <si>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</si>
  <si>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</si>
  <si>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</si>
  <si>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</si>
  <si>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</si>
  <si>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</si>
  <si>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</si>
  <si>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</si>
  <si>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</si>
  <si>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</si>
  <si>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</si>
  <si>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</si>
  <si>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</si>
  <si>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</si>
  <si>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</si>
  <si>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</si>
  <si>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</si>
  <si>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</si>
  <si>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</si>
  <si>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</si>
  <si>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</si>
  <si>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</si>
  <si>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</si>
  <si>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</si>
  <si>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</si>
  <si>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</si>
  <si>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</si>
  <si>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</si>
  <si>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</si>
  <si>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</si>
  <si>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</si>
  <si>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</si>
  <si>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</si>
  <si>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</si>
  <si>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</si>
  <si>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</si>
  <si>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</si>
  <si>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</si>
  <si>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</si>
  <si>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</si>
  <si>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</si>
  <si>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</si>
  <si>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</si>
  <si>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</si>
  <si>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</si>
  <si>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</si>
  <si>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</si>
  <si>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</si>
  <si>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</si>
  <si>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</si>
  <si>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</si>
  <si>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</si>
  <si>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</si>
  <si>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</si>
  <si>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</si>
  <si>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</si>
  <si>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</si>
  <si>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</si>
  <si>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</si>
  <si>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</si>
  <si>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</si>
  <si>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</si>
  <si>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</si>
  <si>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</si>
  <si>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</si>
  <si>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</si>
  <si>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</si>
  <si>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</si>
  <si>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</si>
  <si>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</si>
  <si>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</si>
  <si>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</si>
  <si>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</si>
  <si>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</si>
  <si>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</si>
  <si>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</si>
  <si>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</si>
  <si>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</si>
  <si>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</si>
  <si>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</si>
  <si>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</si>
  <si>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</si>
  <si>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</si>
  <si>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</si>
  <si>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</si>
  <si>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</si>
  <si>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</si>
  <si>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</si>
  <si>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</si>
  <si>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</si>
  <si>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</si>
  <si>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</si>
  <si>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</si>
  <si>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</si>
  <si>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</si>
  <si>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</si>
  <si>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</si>
  <si>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</si>
  <si>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</si>
  <si>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</si>
  <si>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</si>
  <si>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</si>
  <si>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</si>
  <si>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</si>
  <si>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</si>
  <si>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</si>
  <si>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</si>
  <si>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</si>
  <si>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</si>
  <si>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</si>
  <si>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</si>
  <si>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</si>
  <si>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</si>
  <si>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</si>
  <si>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</si>
  <si>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</si>
  <si>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</si>
  <si>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</si>
  <si>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</si>
  <si>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</si>
  <si>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</si>
  <si>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</si>
  <si>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</si>
  <si>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</si>
  <si>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</si>
  <si>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</si>
  <si>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</si>
  <si>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</si>
  <si>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</si>
  <si>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</si>
  <si>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</si>
  <si>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</si>
  <si>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</si>
  <si>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</si>
  <si>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</si>
  <si>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</si>
  <si>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</si>
  <si>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</si>
  <si>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</si>
  <si>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</si>
  <si>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</si>
  <si>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</si>
  <si>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</si>
  <si>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</si>
  <si>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</si>
  <si>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</si>
  <si>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</si>
  <si>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</si>
  <si>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</si>
  <si>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</si>
  <si>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</si>
  <si>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</si>
  <si>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</si>
  <si>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</si>
  <si>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</si>
  <si>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</si>
  <si>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</si>
  <si>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</si>
  <si>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</si>
  <si>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</si>
  <si>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</si>
  <si>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</si>
  <si>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</si>
  <si>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</si>
  <si>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</si>
  <si>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</si>
  <si>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</si>
  <si>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</si>
  <si>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</si>
  <si>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</si>
  <si>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</si>
  <si>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</si>
  <si>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</si>
  <si>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</si>
  <si>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</si>
  <si>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</si>
  <si>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</si>
  <si>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</si>
  <si>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</si>
  <si>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</si>
  <si>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</si>
  <si>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</si>
  <si>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</si>
  <si>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</si>
  <si>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</si>
  <si>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</si>
  <si>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</si>
  <si>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</si>
  <si>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</si>
  <si>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</si>
  <si>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</si>
  <si>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</si>
  <si>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</si>
  <si>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</si>
  <si>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</si>
  <si>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</si>
  <si>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</si>
  <si>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</si>
  <si>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</si>
  <si>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</si>
  <si>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</si>
  <si>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</si>
  <si>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</si>
  <si>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</si>
  <si>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</si>
  <si>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</si>
  <si>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</si>
  <si>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</si>
  <si>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</si>
  <si>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</si>
  <si>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</si>
  <si>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</si>
  <si>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</si>
  <si>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</si>
  <si>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</si>
  <si>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</si>
  <si>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</si>
  <si>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</si>
  <si>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</si>
  <si>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</si>
  <si>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</si>
  <si>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</si>
  <si>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</si>
  <si>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</si>
  <si>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</si>
  <si>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</si>
  <si>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</si>
  <si>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</si>
  <si>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</si>
  <si>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</si>
  <si>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</si>
  <si>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</si>
  <si>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</si>
  <si>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</si>
  <si>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</si>
  <si>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</si>
  <si>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</si>
  <si>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</si>
  <si>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</si>
  <si>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</si>
  <si>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</si>
  <si>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</si>
  <si>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</si>
  <si>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</si>
  <si>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</si>
  <si>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</si>
  <si>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</si>
  <si>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</si>
  <si>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</si>
  <si>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</si>
  <si>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</si>
  <si>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</si>
  <si>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</si>
  <si>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</si>
  <si>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</si>
  <si>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</si>
  <si>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</si>
  <si>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</si>
  <si>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</si>
  <si>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</si>
  <si>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</si>
  <si>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</si>
  <si>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</si>
  <si>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</si>
  <si>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</si>
  <si>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</si>
  <si>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</si>
  <si>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</si>
  <si>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</si>
  <si>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</si>
  <si>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</si>
  <si>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</si>
  <si>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</si>
  <si>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</si>
  <si>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</si>
  <si>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</si>
  <si>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</si>
  <si>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</si>
  <si>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</si>
  <si>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</si>
  <si>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</si>
  <si>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</si>
  <si>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</si>
  <si>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</si>
  <si>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</si>
  <si>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</si>
  <si>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</si>
  <si>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</si>
  <si>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</si>
  <si>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</si>
  <si>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</si>
  <si>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</si>
  <si>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</si>
  <si>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</si>
  <si>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</si>
  <si>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</si>
  <si>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</si>
  <si>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</si>
  <si>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</si>
  <si>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</si>
  <si>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</si>
  <si>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</si>
  <si>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</si>
  <si>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</si>
  <si>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</si>
  <si>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</si>
  <si>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</si>
  <si>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</si>
  <si>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</si>
  <si>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</si>
  <si>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</si>
  <si>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</si>
  <si>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</si>
  <si>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</si>
  <si>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</si>
  <si>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</si>
  <si>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</si>
  <si>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</si>
  <si>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</si>
  <si>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</si>
  <si>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</si>
  <si>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</si>
  <si>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</si>
  <si>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</si>
  <si>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</si>
  <si>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</si>
  <si>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</si>
  <si>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</si>
  <si>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</si>
  <si>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</si>
  <si>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</si>
  <si>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</si>
  <si>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</si>
  <si>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</si>
  <si>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</si>
  <si>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</si>
  <si>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</si>
  <si>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</si>
  <si>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</si>
  <si>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</si>
  <si>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</si>
  <si>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</si>
  <si>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</si>
  <si>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</si>
  <si>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</si>
  <si>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</si>
  <si>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</si>
  <si>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</si>
  <si>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</si>
  <si>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</si>
  <si>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</si>
  <si>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</si>
  <si>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</si>
  <si>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</si>
  <si>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</si>
  <si>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</si>
  <si>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</si>
  <si>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</si>
  <si>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</si>
  <si>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</si>
  <si>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</si>
  <si>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</si>
  <si>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</si>
  <si>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</si>
  <si>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</si>
  <si>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</si>
  <si>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</si>
  <si>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</si>
  <si>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</si>
  <si>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</si>
  <si>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</si>
  <si>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</si>
  <si>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</si>
  <si>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</si>
  <si>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</si>
  <si>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</si>
  <si>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</si>
  <si>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</si>
  <si>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</si>
  <si>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</si>
  <si>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</si>
  <si>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</si>
  <si>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</si>
  <si>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</si>
  <si>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</si>
  <si>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</si>
  <si>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</si>
  <si>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</si>
  <si>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</si>
  <si>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</si>
  <si>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</si>
  <si>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</si>
  <si>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</si>
  <si>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</si>
  <si>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</si>
  <si>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</si>
  <si>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</si>
  <si>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</si>
  <si>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</si>
  <si>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</si>
  <si>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</si>
  <si>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</si>
  <si>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</si>
  <si>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</si>
  <si>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</si>
  <si>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</si>
  <si>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</si>
  <si>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</si>
  <si>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</si>
  <si>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</si>
  <si>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</si>
  <si>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</si>
  <si>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</si>
  <si>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</si>
  <si>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</si>
  <si>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</si>
  <si>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</si>
  <si>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</si>
  <si>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</si>
  <si>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</si>
  <si>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</si>
  <si>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</si>
  <si>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</si>
  <si>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</si>
  <si>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</si>
  <si>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</si>
  <si>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</si>
  <si>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</si>
  <si>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</si>
  <si>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</si>
  <si>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</si>
  <si>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</si>
  <si>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</si>
  <si>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</si>
  <si>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</si>
  <si>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</si>
  <si>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</si>
  <si>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</si>
  <si>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</si>
  <si>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</si>
  <si>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</si>
  <si>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</si>
  <si>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</si>
  <si>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</si>
  <si>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</si>
  <si>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</si>
  <si>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</si>
  <si>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</si>
  <si>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</si>
  <si>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</si>
  <si>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</si>
  <si>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</si>
  <si>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</si>
  <si>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</si>
  <si>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</si>
  <si>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</si>
  <si>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</si>
  <si>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</si>
  <si>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</si>
  <si>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</si>
  <si>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</si>
  <si>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</si>
  <si>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</si>
  <si>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</si>
  <si>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</si>
  <si>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</si>
  <si>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</si>
  <si>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</si>
  <si>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</si>
  <si>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</si>
  <si>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</si>
  <si>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</si>
  <si>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</si>
  <si>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</si>
  <si>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</si>
  <si>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</si>
  <si>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</si>
  <si>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</si>
  <si>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</si>
  <si>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</si>
  <si>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</si>
  <si>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</si>
  <si>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</si>
  <si>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</si>
  <si>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</si>
  <si>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</si>
  <si>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</si>
  <si>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</si>
  <si>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</si>
  <si>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</si>
  <si>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</si>
  <si>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</si>
  <si>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</si>
  <si>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</si>
  <si>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</si>
  <si>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</si>
  <si>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</si>
  <si>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</si>
  <si>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</si>
  <si>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</si>
  <si>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</si>
  <si>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</si>
  <si>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</si>
  <si>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</si>
  <si>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</si>
  <si>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</si>
  <si>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</si>
  <si>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</si>
  <si>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</si>
  <si>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</si>
  <si>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</si>
  <si>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</si>
  <si>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</si>
  <si>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</si>
  <si>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</si>
  <si>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</si>
  <si>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</si>
  <si>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</si>
  <si>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</si>
  <si>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</si>
  <si>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</si>
  <si>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</si>
  <si>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</si>
  <si>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</si>
  <si>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</si>
  <si>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</si>
  <si>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</si>
  <si>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</si>
  <si>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</si>
  <si>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</si>
  <si>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</si>
  <si>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</si>
  <si>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</si>
  <si>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</si>
  <si>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</si>
  <si>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</si>
  <si>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</si>
  <si>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</si>
  <si>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</si>
  <si>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</si>
  <si>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</si>
  <si>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</si>
  <si>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</si>
  <si>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</si>
  <si>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</si>
  <si>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</si>
  <si>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</si>
  <si>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</si>
  <si>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</si>
  <si>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</si>
  <si>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</si>
  <si>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</si>
  <si>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</si>
  <si>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</si>
  <si>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</si>
  <si>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</si>
  <si>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</si>
  <si>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</si>
  <si>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</si>
  <si>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</si>
  <si>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</si>
  <si>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</si>
  <si>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</si>
  <si>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</si>
  <si>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</si>
  <si>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</si>
  <si>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</si>
  <si>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</si>
  <si>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</si>
  <si>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</si>
  <si>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</si>
  <si>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</si>
  <si>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</si>
  <si>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</si>
  <si>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</si>
  <si>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</si>
  <si>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</si>
  <si>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</si>
  <si>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</si>
  <si>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</si>
  <si>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</si>
  <si>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</si>
  <si>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</si>
  <si>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</si>
  <si>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</si>
  <si>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</si>
  <si>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</si>
  <si>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</si>
  <si>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</si>
  <si>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</si>
  <si>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</si>
  <si>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</si>
  <si>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</si>
  <si>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</si>
  <si>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</si>
  <si>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</si>
  <si>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</si>
  <si>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</si>
  <si>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</si>
  <si>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</si>
  <si>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</si>
  <si>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</si>
  <si>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</si>
  <si>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</si>
  <si>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</si>
  <si>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</si>
  <si>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</si>
  <si>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</si>
  <si>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</si>
  <si>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</si>
  <si>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</si>
  <si>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</si>
  <si>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</si>
  <si>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</si>
  <si>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</si>
  <si>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</si>
  <si>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</si>
  <si>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</si>
  <si>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</si>
  <si>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</si>
  <si>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</si>
  <si>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</si>
  <si>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</si>
  <si>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</si>
  <si>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</si>
  <si>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</si>
  <si>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</si>
  <si>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</si>
  <si>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</si>
  <si>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</si>
  <si>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</si>
  <si>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</si>
  <si>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</si>
  <si>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</si>
  <si>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</si>
  <si>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</si>
  <si>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</si>
  <si>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</si>
  <si>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</si>
  <si>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</si>
  <si>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</si>
  <si>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</si>
  <si>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</si>
  <si>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</si>
  <si>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</si>
  <si>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</si>
  <si>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</si>
  <si>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</si>
  <si>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</si>
  <si>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</si>
  <si>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</si>
  <si>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</si>
  <si>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</si>
  <si>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</si>
  <si>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</si>
  <si>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</si>
  <si>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</si>
  <si>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</si>
  <si>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</si>
  <si>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</si>
  <si>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</si>
  <si>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</si>
  <si>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</si>
  <si>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</si>
  <si>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</si>
  <si>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</si>
  <si>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</si>
  <si>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</si>
  <si>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</si>
  <si>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</si>
  <si>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</si>
  <si>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</si>
  <si>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</si>
  <si>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</si>
  <si>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</si>
  <si>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</si>
  <si>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</si>
  <si>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</si>
  <si>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</si>
  <si>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</si>
  <si>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</si>
  <si>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</si>
  <si>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</si>
  <si>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</si>
  <si>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</si>
  <si>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</si>
  <si>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</si>
  <si>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</si>
  <si>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</si>
  <si>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</si>
  <si>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</si>
  <si>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</si>
  <si>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</si>
  <si>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</si>
  <si>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</si>
  <si>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</si>
  <si>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</si>
  <si>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</si>
  <si>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</si>
  <si>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</si>
  <si>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</si>
  <si>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</si>
  <si>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</si>
  <si>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</si>
  <si>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</si>
  <si>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</si>
  <si>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</si>
  <si>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</si>
  <si>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</si>
  <si>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</si>
  <si>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</si>
  <si>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</si>
  <si>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</si>
  <si>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</si>
  <si>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</si>
  <si>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</si>
  <si>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</si>
  <si>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</si>
  <si>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</si>
  <si>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</si>
  <si>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</si>
  <si>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</si>
  <si>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</si>
  <si>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</si>
  <si>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</si>
  <si>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</si>
  <si>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</si>
  <si>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</si>
  <si>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</si>
  <si>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</si>
  <si>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</si>
  <si>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</si>
  <si>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</si>
  <si>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</si>
  <si>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</si>
  <si>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</si>
  <si>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</si>
  <si>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</si>
  <si>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</si>
  <si>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</si>
  <si>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</si>
  <si>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</si>
  <si>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</si>
  <si>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</si>
  <si>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</si>
  <si>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</si>
  <si>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</si>
  <si>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</si>
  <si>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</si>
  <si>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</si>
  <si>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</si>
  <si>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</si>
  <si>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</si>
  <si>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</si>
  <si>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</si>
  <si>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</si>
  <si>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</si>
  <si>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</si>
  <si>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</si>
  <si>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</si>
  <si>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</si>
  <si>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</si>
  <si>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</si>
  <si>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</si>
  <si>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</si>
  <si>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</si>
  <si>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</si>
  <si>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</si>
  <si>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</si>
  <si>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</si>
  <si>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</si>
  <si>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</si>
  <si>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</si>
  <si>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</si>
  <si>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</si>
  <si>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</si>
  <si>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</si>
  <si>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</si>
  <si>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</si>
  <si>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</si>
  <si>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</si>
  <si>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</si>
  <si>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</si>
  <si>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</si>
  <si>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</si>
  <si>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</si>
  <si>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</si>
  <si>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</si>
  <si>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</si>
  <si>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</si>
  <si>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</si>
  <si>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</si>
  <si>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</si>
  <si>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</si>
  <si>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</si>
  <si>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</si>
  <si>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</si>
  <si>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</si>
  <si>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</si>
  <si>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</si>
  <si>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</si>
  <si>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</si>
  <si>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</si>
  <si>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</si>
  <si>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</si>
  <si>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</si>
  <si>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</si>
  <si>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</si>
  <si>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</si>
  <si>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</si>
  <si>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</si>
  <si>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</si>
  <si>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</si>
  <si>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</si>
  <si>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</si>
  <si>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</si>
  <si>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</si>
  <si>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</si>
  <si>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</si>
  <si>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</si>
  <si>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</si>
  <si>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</si>
  <si>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</si>
  <si>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</si>
  <si>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</si>
  <si>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</si>
  <si>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</si>
  <si>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</si>
  <si>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</si>
  <si>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</si>
  <si>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</si>
  <si>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</si>
  <si>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</si>
  <si>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</si>
  <si>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</si>
  <si>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</si>
  <si>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</si>
  <si>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</si>
  <si>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</si>
  <si>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</si>
  <si>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</si>
  <si>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</si>
  <si>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</si>
  <si>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</si>
  <si>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</si>
  <si>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</si>
  <si>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</si>
  <si>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</si>
  <si>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</si>
  <si>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</si>
  <si>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</si>
  <si>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</si>
  <si>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</si>
  <si>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</si>
  <si>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</si>
  <si>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</si>
  <si>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</si>
  <si>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</si>
  <si>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</si>
  <si>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</si>
  <si>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</si>
  <si>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</si>
  <si>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</si>
  <si>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</si>
  <si>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</si>
  <si>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</si>
  <si>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</si>
  <si>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</si>
  <si>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</si>
  <si>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</si>
  <si>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</si>
  <si>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</si>
  <si>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</si>
  <si>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</si>
  <si>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</si>
  <si>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</si>
  <si>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</si>
  <si>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</si>
  <si>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</si>
  <si>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</si>
  <si>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</si>
  <si>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</si>
  <si>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</si>
  <si>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</si>
  <si>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</si>
  <si>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</si>
  <si>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</si>
  <si>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</si>
  <si>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</si>
  <si>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</si>
  <si>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</si>
  <si>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</si>
  <si>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</si>
  <si>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</si>
  <si>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</si>
  <si>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</si>
  <si>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</si>
  <si>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</si>
  <si>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</si>
  <si>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</si>
  <si>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</si>
  <si>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</si>
  <si>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</si>
  <si>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</si>
  <si>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</si>
  <si>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</si>
  <si>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</si>
  <si>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</si>
  <si>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</si>
  <si>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</si>
  <si>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</si>
  <si>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</si>
  <si>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</si>
  <si>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</si>
  <si>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</si>
  <si>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</si>
  <si>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</si>
  <si>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</si>
  <si>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</si>
  <si>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</si>
  <si>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</si>
  <si>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</si>
  <si>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</si>
  <si>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</si>
  <si>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</si>
  <si>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</si>
  <si>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</si>
  <si>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</si>
  <si>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</si>
  <si>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</si>
  <si>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</si>
  <si>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</si>
  <si>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</si>
  <si>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</si>
  <si>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</si>
  <si>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</si>
  <si>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</si>
  <si>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</si>
  <si>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</si>
  <si>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</si>
  <si>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</si>
  <si>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</si>
  <si>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</si>
  <si>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</si>
  <si>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</si>
  <si>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</si>
  <si>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</si>
  <si>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</si>
  <si>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</si>
  <si>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</si>
  <si>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</si>
  <si>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</si>
  <si>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</si>
  <si>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</si>
  <si>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</si>
  <si>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</si>
  <si>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</si>
  <si>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</si>
  <si>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</si>
  <si>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</si>
  <si>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</si>
  <si>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</si>
  <si>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</si>
  <si>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</si>
  <si>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</si>
  <si>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</si>
  <si>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</si>
  <si>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</si>
  <si>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</si>
  <si>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</si>
  <si>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</si>
  <si>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</si>
  <si>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</si>
  <si>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</si>
  <si>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</si>
  <si>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</si>
  <si>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</si>
  <si>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</si>
  <si>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</si>
  <si>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</si>
  <si>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</si>
  <si>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</si>
  <si>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</si>
  <si>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</si>
  <si>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</si>
  <si>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</si>
  <si>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</si>
  <si>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</si>
  <si>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</si>
  <si>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</si>
  <si>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</si>
  <si>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</si>
  <si>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</si>
  <si>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</si>
  <si>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</si>
  <si>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</si>
  <si>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</si>
  <si>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</si>
  <si>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</si>
  <si>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</si>
  <si>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</si>
  <si>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</si>
  <si>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</si>
  <si>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</si>
  <si>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</si>
  <si>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</si>
  <si>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</si>
  <si>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</si>
  <si>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</si>
  <si>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</si>
  <si>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</si>
  <si>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</si>
  <si>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</si>
  <si>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</si>
  <si>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</si>
  <si>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</si>
  <si>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</si>
  <si>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</si>
  <si>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</si>
  <si>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</si>
  <si>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</si>
  <si>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</si>
  <si>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</si>
  <si>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</si>
  <si>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</si>
  <si>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</si>
  <si>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</si>
  <si>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</si>
  <si>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</si>
  <si>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</si>
  <si>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</si>
  <si>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</si>
  <si>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</si>
  <si>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</si>
  <si>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</si>
  <si>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</si>
  <si>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</si>
  <si>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</si>
  <si>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</si>
  <si>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</si>
  <si>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</si>
  <si>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</si>
  <si>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</si>
  <si>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</si>
  <si>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</si>
  <si>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</si>
  <si>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</si>
  <si>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</si>
  <si>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</si>
  <si>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</si>
  <si>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</si>
  <si>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</si>
  <si>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</si>
  <si>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</si>
  <si>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</si>
  <si>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</si>
  <si>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</si>
  <si>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</si>
  <si>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</si>
  <si>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</si>
  <si>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</si>
  <si>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</si>
  <si>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</si>
  <si>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</si>
  <si>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</si>
  <si>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</si>
  <si>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</si>
  <si>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</si>
  <si>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</si>
  <si>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</si>
  <si>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</si>
  <si>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</si>
  <si>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</si>
  <si>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</si>
  <si>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</si>
  <si>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</si>
  <si>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</si>
  <si>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</si>
  <si>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</si>
  <si>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</si>
  <si>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</si>
  <si>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</si>
  <si>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</si>
  <si>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</si>
  <si>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</si>
  <si>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</si>
  <si>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</si>
  <si>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</si>
  <si>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</si>
  <si>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</si>
  <si>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</si>
  <si>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</si>
  <si>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</si>
  <si>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</si>
  <si>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</si>
  <si>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</si>
  <si>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</si>
  <si>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</si>
  <si>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</si>
  <si>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</si>
  <si>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</si>
  <si>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</si>
  <si>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</si>
  <si>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</si>
  <si>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</si>
  <si>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</si>
  <si>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</si>
  <si>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</si>
  <si>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</si>
  <si>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</si>
  <si>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</si>
  <si>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</si>
  <si>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</si>
  <si>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</si>
  <si>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</si>
  <si>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</si>
  <si>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</si>
  <si>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</si>
  <si>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</si>
  <si>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</si>
  <si>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</si>
  <si>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</si>
  <si>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</si>
  <si>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</si>
  <si>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</si>
  <si>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</si>
  <si>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</si>
  <si>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</si>
  <si>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</si>
  <si>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</si>
  <si>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</si>
  <si>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</si>
  <si>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</si>
  <si>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</si>
  <si>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</si>
  <si>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</si>
  <si>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</si>
  <si>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</si>
  <si>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</si>
  <si>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</si>
  <si>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</si>
  <si>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</si>
  <si>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</si>
  <si>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</si>
  <si>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</si>
  <si>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</si>
  <si>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</si>
  <si>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</si>
  <si>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</si>
  <si>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</si>
  <si>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</si>
  <si>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</si>
  <si>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</si>
  <si>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</si>
  <si>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</si>
  <si>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</si>
  <si>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</si>
  <si>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PCM-20251029-00001884</t>
  </si>
  <si>
    <t xml:space="preserve">Major </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</si>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</sst>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1" totalsRowShown="0" headerRowDxfId="64" dataDxfId="63" headerRowBorderDxfId="61" tableBorderDxfId="62">
  <autoFilter ref="A1:L110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296.69441365740931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7.5478472223039716E-2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45959.642839583335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45959.642839583335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45959.642839583335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45959.642839583335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45959.642839583335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45959.642839583335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45959.642839583335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45959.642839583335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45959.642839583335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45959.642839583335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45959.642839583335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45959.642839583335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45959.642839583335</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45959.642839583335</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45959.642839583335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45959.642839583335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45959.642839583335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45959.642839583335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45959.642839583335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45959.642839583335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45959.642839583335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45959.642839583335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45959.642839583335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45959.642839583335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45959.642839583335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45959.642839583335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45959.642839583335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45959.642839583335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45959.642839583335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45959.642839583335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45959.642839583335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45959.642839583335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45959.642839583335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45959.642839583335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45959.642839583335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45959.642839583335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45959.642839583335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45959.642839583335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45959.642839583335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45959.642839583335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45959.642839583335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45959.642839583335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45959.642839583335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45959.642839583335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45959.642839583335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45959.642839583335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45959.642839583335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45959.642839583335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45959.642839583335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45959.642839583335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45959.642839583335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45959.642839583335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45959.642839583335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45959.642839583335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45959.642839583335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45959.642839583335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45959.642839583335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45959.642839583335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45959.642839583335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45959.642839583335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45959.642839583335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45959.642839583335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45959.642839583335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45959.642839583335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45959.642839583335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45959.642839583335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45959.642839583335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45959.642839583335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45959.642839583335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45959.642839583335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45959.642839583335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45959.642839583335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45959.642839583335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45959.642839583335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45959.642839583335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45959.642839583335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45959.642839583335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45959.642839583335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45959.642839583335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45959.642839583335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45959.642839583335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45959.642839583335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45959.642839583335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45959.642839583335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45959.642839583335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45959.642839583335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45959.642839583335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45959.642839583335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45959.642839583335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45959.642839583335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45959.642839583335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45959.642839583335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45959.642839583335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45959.642839583335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45959.642839583335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45959.642839583335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45959.642839583335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45959.642839583335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45959.642839583335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45959.642839583335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45959.642839583335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45959.642839583335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45959.642839583335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45959.642839583335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45959.642839583335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45959.642839583335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45959.642839583335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45959.642839583335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45959.642839583335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45959.642839583335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45959.642839583335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45959.642839583335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45959.642839583335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45959.642839583335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45959.642839583335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45959.642839583335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45959.642839583335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45959.642839583335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45959.642839583335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45959.642839583335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45959.642839583335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45959.642839583335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45959.642839583335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45959.642839583335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45959.642839583335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45959.642839583335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45959.642839583335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45959.642839583335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45959.642839583335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45959.642839583335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45959.642839583335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45959.642839583335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45959.642839583335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45959.642839583335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45959.642839583335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45959.642839583335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45959.642839583335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45959.642839583335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45959.642839583335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45959.642839583335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45959.642839583335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45959.642839583335</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45959.642839583335</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45959.642839583335</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45959.642839583335</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45959.642839583335</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06A4EC66-B974-452F-A12E-F638B5B85529}"/>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134.64300162037398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0.90075625000463333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45959.642839583335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45959.642839583335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45959.642839583335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45959.642839583335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45959.642839583335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45959.642839583335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45959.642839583335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45959.642839583335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45959.642839583335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45959.642839583335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45959.642839583335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45959.642839583335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45959.642839583335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45959.642839583335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45959.642839583335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45959.642839583335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45959.642839583335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45959.642839583335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45959.642839583335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45959.642839583335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45959.642839583335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45959.642839583335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45959.642839583335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45959.642839583335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45959.642839583335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45959.642839583335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45959.642839583335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45959.642839583335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45959.642839583335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45959.642839583335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45959.642839583335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45959.642839583335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45959.642839583335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45959.642839583335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45959.642839583335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45959.642839583335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45959.642839583335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45959.642839583335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45959.642839583335</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45959.642839583335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45959.642839583335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45959.642839583335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45959.642839583335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45959.642839583335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45959.642839583335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45959.642839583335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45959.642839583335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45959.642839583335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45959.642839583335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45959.642839583335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45959.642839583335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45959.642839583335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45959.642839583335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45959.642839583335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45959.642839583335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45959.642839583335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45959.642839583335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45959.642839583335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45959.642839583335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45959.642839583335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45959.642839583335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45959.642839583335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45959.642839583335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45959.642839583335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45959.642839583335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45959.642839583335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45959.642839583335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45959.642839583335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45959.642839583335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45959.642839583335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45959.642839583335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45959.642839583335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45959.642839583335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45959.642839583335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45959.642839583335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45959.642839583335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45959.642839583335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45959.642839583335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45959.642839583335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45959.642839583335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45959.642839583335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45959.642839583335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45959.642839583335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45959.642839583335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45959.642839583335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45959.642839583335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45959.642839583335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45959.642839583335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45959.642839583335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45959.642839583335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45959.642839583335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45959.642839583335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45959.642839583335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45959.642839583335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45959.642839583335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45959.642839583335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45959.642839583335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45959.642839583335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45959.642839583335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45959.642839583335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45959.642839583335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45959.642839583335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45959.642839583335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45959.642839583335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45959.642839583335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45959.642839583335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45959.642839583335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45959.642839583335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45959.642839583335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45959.642839583335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45959.642839583335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45959.642839583335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45959.642839583335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45959.642839583335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45959.642839583335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45959.642839583335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45959.642839583335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45959.642839583335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45959.642839583335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45959.642839583335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45959.642839583335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45959.642839583335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45959.642839583335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45959.642839583335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45959.642839583335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45959.642839583335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45959.642839583335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45959.642839583335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45959.642839583335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45959.642839583335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45959.642839583335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45959.642839583335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45959.642839583335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45959.642839583335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45959.642839583335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45959.642839583335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45959.642839583335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45959.642839583335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45959.642839583335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45959.642839583335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45959.642839583335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45959.642839583335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45959.642839583335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45959.642839583335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45959.642839583335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45959.642839583335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45959.642839583335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45959.642839583335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45959.642839583335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45959.642839583335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45959.642839583335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45959.642839583335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45959.642839583335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45959.642839583335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45959.642839583335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45959.642839583335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45959.642839583335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45959.642839583335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45959.642839583335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45959.642839583335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45959.642839583335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45959.642839583335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45959.642839583335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45959.642839583335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45959.642839583335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45959.642839583335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45959.642839583335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45959.642839583335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45959.642839583335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45959.642839583335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45959.642839583335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45959.642839583335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45959.642839583335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45959.642839583335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45959.642839583335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45959.642839583335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45959.642839583335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45959.642839583335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45959.642839583335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45959.642839583335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45959.642839583335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45959.642839583335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45959.642839583335</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2.5270833357353695E-3</v>
      </c>
      <c r="H2" s="22">
        <v>45959.6403125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3</v>
      </c>
      <c r="D3" s="63" t="s">
        <v>22278</v>
      </c>
      <c r="E3" s="18" t="s">
        <v>39112</v>
      </c>
      <c r="F3" s="20">
        <v>45959.622499999998</v>
      </c>
      <c r="G3" s="21">
        <f ca="1">IFERROR(NOW()-F3,"-")</f>
        <v>2.0339583337772638E-2</v>
      </c>
      <c r="H3" s="22">
        <v>45959.614166666666</v>
      </c>
      <c r="I3" s="19" t="str">
        <f>IFERROR(VLOOKUP(D3,DB!A:F,6,0),"")</f>
        <v>SCECO</v>
      </c>
      <c r="J3" s="18" t="str">
        <f>IFERROR(VLOOKUP(D3,DB!A:G,7,0),"")</f>
        <v>Vandalized</v>
      </c>
      <c r="K3" s="46" t="s">
        <v>39113</v>
      </c>
      <c r="L3" s="23" t="str">
        <f>IFERROR(VLOOKUP(D3,DB!A:I,9,0),"")</f>
        <v>Latis</v>
      </c>
    </row>
    <row r="4" spans="1:13" ht="15" customHeight="1">
      <c r="A4" s="19"/>
      <c r="B4" s="63" t="str">
        <f>IFERROR(VLOOKUP(D4,DB!A:K,11,0),"")</f>
        <v/>
      </c>
      <c r="C4" s="18"/>
      <c r="D4" s="18"/>
      <c r="E4" s="18"/>
      <c r="F4" s="20"/>
      <c r="G4" s="21">
        <f t="shared" ref="G4:G62" ca="1" si="0">IFERROR(NOW()-F4,"-")</f>
        <v>45959.642839583335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45959.642839583335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45959.642839583335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45959.642839583335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45959.642839583335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45959.642839583335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45959.642839583335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45959.642839583335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45959.642839583335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45959.642839583335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45959.642839583335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45959.642839583335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45959.642839583335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45959.642839583335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45959.642839583335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45959.642839583335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45959.642839583335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45959.642839583335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45959.642839583335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45959.642839583335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45959.642839583335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45959.642839583335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45959.642839583335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45959.642839583335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45959.642839583335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45959.642839583335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45959.642839583335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45959.642839583335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45959.642839583335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45959.642839583335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45959.642839583335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45959.642839583335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45959.642839583335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45959.642839583335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45959.642839583335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45959.642839583335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45959.642839583335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45959.642839583335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45959.642839583335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45959.642839583335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45959.642839583335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45959.642839583335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45959.642839583335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45959.642839583335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45959.642839583335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45959.642839583335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45959.642839583335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45959.642839583335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45959.642839583335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45959.642839583335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45959.642839583335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45959.642839583335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45959.642839583335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45959.642839583335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45959.642839583335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45959.642839583335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45959.642839583335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45959.642839583335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45959.642839583335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ref="G63:G126" ca="1" si="1">IFERROR(NOW()-F63,"-")</f>
        <v>45959.642839583335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45959.642839583335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45959.642839583335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45959.642839583335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45959.642839583335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45959.642839583335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45959.642839583335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45959.642839583335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45959.642839583335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45959.642839583335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45959.642839583335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45959.642839583335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45959.642839583335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45959.642839583335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45959.642839583335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45959.642839583335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45959.642839583335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45959.642839583335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45959.642839583335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45959.642839583335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45959.642839583335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45959.642839583335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45959.642839583335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45959.642839583335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45959.642839583335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45959.642839583335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45959.642839583335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45959.642839583335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45959.642839583335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45959.642839583335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45959.642839583335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45959.642839583335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45959.642839583335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45959.642839583335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45959.642839583335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45959.642839583335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45959.642839583335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45959.642839583335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45959.642839583335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45959.642839583335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45959.642839583335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45959.642839583335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45959.642839583335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45959.642839583335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45959.642839583335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45959.642839583335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45959.642839583335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45959.642839583335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45959.642839583335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45959.642839583335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45959.642839583335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45959.642839583335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45959.642839583335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45959.642839583335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45959.642839583335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45959.642839583335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45959.642839583335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45959.642839583335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45959.642839583335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45959.642839583335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45959.642839583335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45959.642839583335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45959.642839583335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45959.642839583335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ref="G127:G190" ca="1" si="2">IFERROR(NOW()-F127,"-")</f>
        <v>45959.642839583335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45959.642839583335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45959.642839583335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45959.642839583335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45959.642839583335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45959.642839583335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45959.642839583335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45959.642839583335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45959.642839583335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45959.642839583335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45959.642839583335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45959.642839583335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45959.642839583335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45959.642839583335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45959.642839583335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45959.642839583335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45959.642839583335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45959.642839583335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45959.642839583335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45959.642839583335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45959.642839583335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45959.642839583335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45959.642839583335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45959.642839583335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45959.642839583335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45959.642839583335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45959.642839583335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45959.642839583335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45959.642839583335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45959.642839583335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45959.642839583335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45959.642839583335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45959.642839583335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45959.642839583335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45959.642839583335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45959.642839583335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45959.642839583335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45959.642839583335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45959.642839583335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45959.642839583335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45959.642839583335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45959.642839583335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45959.642839583335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45959.642839583335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45959.642839583335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45959.642839583335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45959.642839583335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45959.642839583335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45959.642839583335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45959.642839583335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45959.642839583335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45959.642839583335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45959.642839583335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45959.642839583335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45959.642839583335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45959.642839583335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45959.642839583335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45959.642839583335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45959.642839583335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45959.642839583335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45959.642839583335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45959.642839583335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45959.642839583335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45959.642839583335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ref="G191:G254" ca="1" si="3">IFERROR(NOW()-F191,"-")</f>
        <v>45959.642839583335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45959.642839583335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45959.642839583335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45959.642839583335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45959.642839583335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45959.642839583335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45959.642839583335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45959.642839583335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45959.642839583335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45959.642839583335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45959.642839583335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45959.642839583335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45959.642839583335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45959.642839583335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45959.642839583335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45959.642839583335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45959.642839583335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45959.642839583335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45959.642839583335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45959.642839583335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45959.642839583335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45959.642839583335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45959.642839583335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45959.642839583335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45959.642839583335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45959.642839583335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45959.642839583335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45959.642839583335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45959.642839583335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45959.642839583335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45959.642839583335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45959.642839583335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45959.642839583335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45959.642839583335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45959.642839583335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45959.642839583335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45959.642839583335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45959.642839583335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45959.642839583335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45959.642839583335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45959.642839583335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45959.642839583335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45959.642839583335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45959.642839583335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45959.642839583335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45959.642839583335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45959.642839583335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45959.642839583335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45959.642839583335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45959.642839583335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45959.642839583335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45959.642839583335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45959.642839583335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45959.642839583335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45959.642839583335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45959.642839583335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45959.642839583335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45959.642839583335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45959.642839583335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45959.642839583335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45959.642839583335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45959.642839583335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45959.642839583335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45959.642839583335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ref="G255:G318" ca="1" si="4">IFERROR(NOW()-F255,"-")</f>
        <v>45959.642839583335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45959.642839583335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45959.642839583335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45959.642839583335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45959.642839583335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45959.642839583335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45959.642839583335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45959.642839583335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45959.642839583335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45959.642839583335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45959.642839583335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45959.642839583335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45959.642839583335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45959.642839583335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45959.642839583335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45959.642839583335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45959.642839583335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45959.642839583335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45959.642839583335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45959.642839583335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45959.642839583335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45959.642839583335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45959.642839583335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45959.642839583335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45959.642839583335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45959.642839583335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45959.642839583335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45959.642839583335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45959.642839583335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45959.642839583335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45959.642839583335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45959.642839583335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45959.642839583335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45959.642839583335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45959.642839583335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45959.642839583335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45959.642839583335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45959.642839583335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45959.642839583335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45959.642839583335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45959.642839583335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45959.642839583335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45959.642839583335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45959.642839583335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45959.642839583335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45959.642839583335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45959.642839583335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45959.642839583335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45959.642839583335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45959.642839583335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45959.642839583335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45959.642839583335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45959.642839583335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45959.642839583335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45959.642839583335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45959.642839583335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45959.642839583335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45959.642839583335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45959.642839583335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45959.642839583335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45959.642839583335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45959.642839583335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45959.642839583335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45959.642839583335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ref="G319:G382" ca="1" si="5">IFERROR(NOW()-F319,"-")</f>
        <v>45959.642839583335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45959.642839583335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45959.642839583335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45959.642839583335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45959.642839583335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45959.642839583335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45959.642839583335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45959.642839583335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45959.642839583335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45959.642839583335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45959.642839583335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45959.642839583335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45959.642839583335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45959.642839583335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45959.642839583335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45959.642839583335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45959.642839583335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45959.642839583335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45959.642839583335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45959.642839583335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45959.642839583335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45959.642839583335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45959.642839583335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45959.642839583335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45959.642839583335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45959.642839583335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45959.642839583335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45959.642839583335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45959.642839583335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45959.642839583335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45959.642839583335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45959.642839583335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45959.642839583335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45959.642839583335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45959.642839583335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45959.642839583335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45959.642839583335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45959.642839583335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45959.642839583335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45959.642839583335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45959.642839583335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45959.642839583335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45959.642839583335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45959.642839583335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45959.642839583335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45959.642839583335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45959.642839583335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45959.642839583335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45959.642839583335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45959.642839583335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45959.642839583335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45959.642839583335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45959.642839583335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45959.642839583335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45959.642839583335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45959.642839583335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45959.642839583335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45959.642839583335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45959.642839583335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45959.642839583335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45959.642839583335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45959.642839583335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45959.642839583335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45959.642839583335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ref="G383:G446" ca="1" si="6">IFERROR(NOW()-F383,"-")</f>
        <v>45959.642839583335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45959.642839583335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45959.642839583335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45959.642839583335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45959.642839583335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45959.642839583335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45959.642839583335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45959.642839583335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45959.642839583335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45959.642839583335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45959.642839583335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45959.642839583335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45959.642839583335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45959.642839583335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45959.642839583335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45959.642839583335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45959.642839583335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45959.642839583335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45959.642839583335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45959.642839583335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45959.642839583335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45959.642839583335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45959.642839583335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45959.642839583335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45959.642839583335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45959.642839583335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45959.642839583335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45959.642839583335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45959.642839583335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45959.642839583335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45959.642839583335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45959.642839583335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45959.642839583335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45959.642839583335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45959.642839583335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45959.642839583335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45959.642839583335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45959.642839583335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45959.642839583335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45959.642839583335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45959.642839583335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45959.642839583335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45959.642839583335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45959.642839583335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45959.642839583335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45959.642839583335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45959.642839583335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45959.642839583335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45959.642839583335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45959.642839583335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45959.642839583335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45959.642839583335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45959.642839583335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45959.642839583335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45959.642839583335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45959.642839583335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45959.642839583335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45959.642839583335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45959.642839583335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45959.642839583335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45959.642839583335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45959.642839583335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45959.642839583335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45959.642839583335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ref="G447:G510" ca="1" si="7">IFERROR(NOW()-F447,"-")</f>
        <v>45959.642839583335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45959.642839583335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45959.642839583335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45959.642839583335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45959.642839583335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45959.642839583335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45959.642839583335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45959.642839583335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45959.642839583335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45959.642839583335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45959.642839583335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45959.642839583335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45959.642839583335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45959.642839583335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45959.642839583335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45959.642839583335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45959.642839583335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45959.642839583335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45959.642839583335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45959.642839583335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45959.642839583335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45959.642839583335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45959.642839583335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45959.642839583335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45959.642839583335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45959.642839583335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45959.642839583335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45959.642839583335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45959.642839583335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45959.642839583335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45959.642839583335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45959.642839583335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45959.642839583335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45959.642839583335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45959.642839583335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45959.642839583335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45959.642839583335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45959.642839583335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45959.642839583335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45959.642839583335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45959.642839583335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45959.642839583335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45959.642839583335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45959.642839583335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45959.642839583335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45959.642839583335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45959.642839583335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45959.642839583335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45959.642839583335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45959.642839583335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45959.642839583335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45959.642839583335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45959.642839583335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45959.642839583335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45959.642839583335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45959.642839583335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45959.642839583335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45959.642839583335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45959.642839583335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45959.642839583335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45959.642839583335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45959.642839583335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45959.642839583335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45959.642839583335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ref="G511:G574" ca="1" si="8">IFERROR(NOW()-F511,"-")</f>
        <v>45959.642839583335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45959.642839583335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45959.642839583335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45959.642839583335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45959.642839583335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45959.642839583335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45959.642839583335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45959.642839583335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45959.642839583335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45959.642839583335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45959.642839583335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45959.642839583335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45959.642839583335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45959.642839583335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45959.642839583335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45959.642839583335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45959.642839583335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45959.642839583335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45959.642839583335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45959.642839583335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45959.642839583335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45959.642839583335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45959.642839583335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45959.642839583335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45959.642839583335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45959.642839583335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45959.642839583335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45959.642839583335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45959.642839583335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45959.642839583335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45959.642839583335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45959.642839583335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45959.642839583335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45959.642839583335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45959.642839583335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45959.642839583335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45959.642839583335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45959.642839583335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45959.642839583335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45959.642839583335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45959.642839583335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45959.642839583335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45959.642839583335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45959.642839583335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45959.642839583335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45959.642839583335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45959.642839583335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45959.642839583335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45959.642839583335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45959.642839583335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45959.642839583335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45959.642839583335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45959.642839583335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45959.642839583335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45959.642839583335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45959.642839583335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45959.642839583335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45959.642839583335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45959.642839583335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45959.642839583335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45959.642839583335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45959.642839583335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45959.642839583335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45959.642839583335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ref="G575:G638" ca="1" si="9">IFERROR(NOW()-F575,"-")</f>
        <v>45959.642839583335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45959.642839583335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45959.642839583335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45959.642839583335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45959.642839583335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45959.642839583335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45959.642839583335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45959.642839583335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45959.642839583335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45959.642839583335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45959.642839583335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45959.642839583335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45959.642839583335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45959.642839583335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45959.642839583335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45959.642839583335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45959.642839583335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45959.642839583335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45959.642839583335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45959.642839583335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45959.642839583335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45959.642839583335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45959.642839583335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45959.642839583335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45959.642839583335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45959.642839583335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45959.642839583335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45959.642839583335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45959.642839583335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45959.642839583335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45959.642839583335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45959.642839583335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45959.642839583335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45959.642839583335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45959.642839583335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45959.642839583335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45959.642839583335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45959.642839583335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45959.642839583335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45959.642839583335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45959.642839583335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45959.642839583335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45959.642839583335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45959.642839583335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45959.642839583335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45959.642839583335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45959.642839583335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45959.642839583335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45959.642839583335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45959.642839583335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45959.642839583335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45959.642839583335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45959.642839583335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45959.642839583335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45959.642839583335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45959.642839583335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45959.642839583335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45959.642839583335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45959.642839583335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45959.642839583335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45959.642839583335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45959.642839583335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45959.642839583335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45959.642839583335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ref="G639:G702" ca="1" si="10">IFERROR(NOW()-F639,"-")</f>
        <v>45959.642839583335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45959.642839583335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45959.642839583335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45959.642839583335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45959.642839583335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45959.642839583335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45959.642839583335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45959.642839583335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45959.642839583335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45959.642839583335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45959.642839583335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45959.642839583335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45959.642839583335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45959.642839583335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45959.642839583335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45959.642839583335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45959.642839583335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45959.642839583335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45959.642839583335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45959.642839583335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45959.642839583335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45959.642839583335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45959.642839583335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45959.642839583335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45959.642839583335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45959.642839583335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45959.642839583335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45959.642839583335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45959.642839583335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45959.642839583335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45959.642839583335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45959.642839583335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45959.642839583335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45959.642839583335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45959.642839583335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45959.642839583335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45959.642839583335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45959.642839583335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45959.642839583335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45959.642839583335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45959.642839583335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45959.642839583335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45959.642839583335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45959.642839583335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45959.642839583335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45959.642839583335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45959.642839583335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45959.642839583335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45959.642839583335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45959.642839583335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45959.642839583335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45959.642839583335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45959.642839583335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45959.642839583335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45959.642839583335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45959.642839583335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45959.642839583335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45959.642839583335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45959.642839583335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45959.642839583335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45959.642839583335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45959.642839583335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45959.642839583335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45959.642839583335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ref="G703:G766" ca="1" si="11">IFERROR(NOW()-F703,"-")</f>
        <v>45959.642839583335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45959.642839583335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45959.642839583335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45959.642839583335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45959.642839583335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45959.642839583335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45959.642839583335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45959.642839583335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45959.642839583335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45959.642839583335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45959.642839583335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45959.642839583335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45959.642839583335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45959.642839583335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45959.642839583335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45959.642839583335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45959.642839583335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45959.642839583335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45959.642839583335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45959.642839583335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45959.642839583335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45959.642839583335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45959.642839583335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45959.642839583335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45959.642839583335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45959.642839583335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45959.642839583335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45959.642839583335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45959.642839583335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45959.642839583335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45959.642839583335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45959.642839583335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45959.642839583335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45959.642839583335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45959.642839583335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45959.642839583335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45959.642839583335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45959.642839583335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45959.642839583335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45959.642839583335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45959.642839583335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45959.642839583335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45959.642839583335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45959.642839583335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45959.642839583335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45959.642839583335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45959.642839583335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45959.642839583335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45959.642839583335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45959.642839583335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45959.642839583335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45959.642839583335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45959.642839583335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45959.642839583335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45959.642839583335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45959.642839583335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45959.642839583335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45959.642839583335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45959.642839583335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45959.642839583335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45959.642839583335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45959.642839583335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45959.642839583335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45959.642839583335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ref="G767:G830" ca="1" si="12">IFERROR(NOW()-F767,"-")</f>
        <v>45959.642839583335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45959.642839583335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45959.642839583335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45959.642839583335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45959.642839583335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45959.642839583335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45959.642839583335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45959.642839583335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45959.642839583335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45959.642839583335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45959.642839583335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45959.642839583335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45959.642839583335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45959.642839583335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45959.642839583335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45959.642839583335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45959.642839583335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45959.642839583335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45959.642839583335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45959.642839583335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45959.642839583335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45959.642839583335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45959.642839583335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45959.642839583335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45959.642839583335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45959.642839583335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45959.642839583335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45959.642839583335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45959.642839583335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45959.642839583335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45959.642839583335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45959.642839583335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45959.642839583335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45959.642839583335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45959.642839583335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45959.642839583335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45959.642839583335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45959.642839583335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45959.642839583335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45959.642839583335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45959.642839583335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45959.642839583335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45959.642839583335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45959.642839583335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45959.642839583335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45959.642839583335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45959.642839583335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45959.642839583335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45959.642839583335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45959.642839583335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45959.642839583335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45959.642839583335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45959.642839583335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45959.642839583335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45959.642839583335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45959.642839583335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45959.642839583335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45959.642839583335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45959.642839583335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45959.642839583335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45959.642839583335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45959.642839583335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45959.642839583335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45959.642839583335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ref="G831:G894" ca="1" si="13">IFERROR(NOW()-F831,"-")</f>
        <v>45959.642839583335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45959.642839583335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45959.642839583335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45959.642839583335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45959.642839583335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45959.642839583335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45959.642839583335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45959.642839583335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45959.642839583335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45959.642839583335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45959.642839583335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45959.642839583335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45959.642839583335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45959.642839583335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45959.642839583335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45959.642839583335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45959.642839583335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45959.642839583335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45959.642839583335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45959.642839583335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45959.642839583335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45959.642839583335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45959.642839583335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45959.642839583335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45959.642839583335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45959.642839583335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45959.642839583335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45959.642839583335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45959.642839583335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45959.642839583335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45959.642839583335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45959.642839583335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45959.642839583335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45959.642839583335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45959.642839583335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45959.642839583335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45959.642839583335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45959.642839583335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45959.642839583335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45959.642839583335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45959.642839583335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45959.642839583335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45959.642839583335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45959.642839583335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45959.642839583335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45959.642839583335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45959.642839583335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45959.642839583335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45959.642839583335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45959.642839583335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45959.642839583335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45959.642839583335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45959.642839583335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45959.642839583335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45959.642839583335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45959.642839583335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45959.642839583335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45959.642839583335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45959.642839583335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45959.642839583335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45959.642839583335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45959.642839583335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45959.642839583335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45959.642839583335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ref="G895:G958" ca="1" si="14">IFERROR(NOW()-F895,"-")</f>
        <v>45959.642839583335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45959.642839583335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45959.642839583335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45959.642839583335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45959.642839583335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45959.642839583335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45959.642839583335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45959.642839583335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45959.642839583335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45959.642839583335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45959.642839583335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45959.642839583335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45959.642839583335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45959.642839583335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45959.642839583335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45959.642839583335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45959.642839583335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45959.642839583335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45959.642839583335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45959.642839583335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45959.642839583335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45959.642839583335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45959.642839583335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45959.642839583335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45959.642839583335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45959.642839583335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45959.642839583335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45959.642839583335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45959.642839583335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45959.642839583335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45959.642839583335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45959.642839583335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45959.642839583335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45959.642839583335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45959.642839583335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45959.642839583335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45959.642839583335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45959.642839583335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45959.642839583335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45959.642839583335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45959.642839583335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45959.642839583335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45959.642839583335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45959.642839583335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45959.642839583335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45959.642839583335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45959.642839583335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45959.642839583335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45959.642839583335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45959.642839583335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45959.642839583335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45959.642839583335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45959.642839583335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45959.642839583335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45959.642839583335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45959.642839583335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45959.642839583335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45959.642839583335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45959.642839583335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45959.642839583335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45959.642839583335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45959.642839583335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45959.642839583335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45959.642839583335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ref="G959:G1022" ca="1" si="15">IFERROR(NOW()-F959,"-")</f>
        <v>45959.642839583335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45959.642839583335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45959.642839583335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45959.642839583335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45959.642839583335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45959.642839583335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45959.642839583335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45959.642839583335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45959.642839583335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45959.642839583335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45959.642839583335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45959.642839583335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45959.642839583335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45959.642839583335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45959.642839583335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45959.642839583335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45959.642839583335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45959.642839583335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45959.642839583335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45959.642839583335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45959.642839583335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45959.642839583335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45959.642839583335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45959.642839583335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45959.642839583335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45959.642839583335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45959.642839583335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45959.642839583335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45959.642839583335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45959.642839583335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45959.642839583335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45959.642839583335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45959.642839583335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45959.642839583335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45959.642839583335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45959.642839583335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45959.642839583335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45959.642839583335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45959.642839583335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45959.642839583335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45959.642839583335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45959.642839583335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45959.642839583335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45959.642839583335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45959.642839583335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45959.642839583335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45959.642839583335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45959.642839583335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45959.642839583335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45959.642839583335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45959.642839583335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45959.642839583335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45959.642839583335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45959.642839583335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45959.642839583335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45959.642839583335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45959.642839583335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45959.642839583335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45959.642839583335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45959.642839583335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45959.642839583335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45959.642839583335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45959.642839583335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45959.642839583335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ref="G1023:G1086" ca="1" si="16">IFERROR(NOW()-F1023,"-")</f>
        <v>45959.642839583335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45959.642839583335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45959.642839583335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45959.642839583335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45959.642839583335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45959.642839583335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45959.642839583335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45959.642839583335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45959.642839583335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45959.642839583335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45959.642839583335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45959.642839583335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45959.642839583335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45959.642839583335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45959.642839583335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45959.642839583335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45959.642839583335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45959.642839583335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45959.642839583335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45959.642839583335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45959.642839583335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45959.642839583335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45959.642839583335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45959.642839583335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45959.642839583335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45959.642839583335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45959.642839583335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45959.642839583335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45959.642839583335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45959.642839583335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45959.642839583335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45959.642839583335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45959.642839583335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45959.642839583335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45959.642839583335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45959.642839583335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45959.642839583335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45959.642839583335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45959.642839583335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45959.642839583335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45959.642839583335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45959.642839583335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45959.642839583335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45959.642839583335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45959.642839583335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45959.642839583335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45959.642839583335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45959.642839583335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45959.642839583335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45959.642839583335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45959.642839583335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45959.642839583335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45959.642839583335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45959.642839583335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45959.642839583335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45959.642839583335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45959.642839583335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45959.642839583335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45959.642839583335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45959.642839583335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45959.642839583335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45959.642839583335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45959.642839583335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45959.642839583335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ref="G1087:G1101" ca="1" si="17">IFERROR(NOW()-F1087,"-")</f>
        <v>45959.642839583335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45959.642839583335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45959.642839583335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45959.642839583335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45959.642839583335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45959.642839583335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45959.642839583335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45959.642839583335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45959.642839583335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45959.642839583335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45959.642839583335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45959.642839583335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45959.642839583335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45959.642839583335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45959.642839583335</v>
      </c>
      <c r="H1101" s="22"/>
      <c r="I1101" s="19" t="str">
        <f>IFERROR(VLOOKUP(D1101,DB!A:F,6,0),"")</f>
        <v/>
      </c>
      <c r="J1101" s="18" t="str">
        <f>IFERROR(VLOOKUP(D1101,DB!A:G,7,0),"")</f>
        <v/>
      </c>
      <c r="K1101" s="46"/>
      <c r="L1101" s="23" t="str">
        <f>IFERROR(VLOOKUP(D1101,DB!A:I,9,0),"")</f>
        <v/>
      </c>
    </row>
  </sheetData>
  <dataValidations count="2">
    <dataValidation allowBlank="1" showInputMessage="1" showErrorMessage="1" sqref="E1" xr:uid="{5914219A-CB83-432D-936A-CC0CB6F3982A}"/>
    <dataValidation type="list" allowBlank="1" showInputMessage="1" showErrorMessage="1" sqref="E2:E110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256.16212199073925</v>
      </c>
      <c r="H2" s="99">
        <v>45703.474768518521</v>
      </c>
      <c r="I2" s="99" t="str">
        <f>IFERROR(VLOOKUP(D2,DB!A:F,6,0),"")</f>
        <v>SCECO</v>
      </c>
      <c r="J2" s="99" t="str">
        <f>IFERROR(VLOOKUP(D2,DB!A:G,7,0),"")</f>
        <v>Dead</v>
      </c>
      <c r="K2" s="101" t="s">
        <v>39115</v>
      </c>
      <c r="L2" s="94" t="str">
        <f>IFERROR(VLOOKUP(D2,DB!A:I,9,0),"")</f>
        <v>Latis</v>
      </c>
    </row>
    <row r="3" spans="1:16" ht="15" customHeight="1">
      <c r="A3" s="119"/>
      <c r="B3" s="119" t="str">
        <f>IFERROR(VLOOKUP(D3,DB!A:K,11,0),"")</f>
        <v/>
      </c>
      <c r="C3" s="120"/>
      <c r="D3" s="121"/>
      <c r="E3" s="122"/>
      <c r="F3" s="123"/>
      <c r="G3" s="124">
        <f ca="1">IFERROR(NOW()-F3,"")</f>
        <v>45959.642839583335</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45959.642839583335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45959.642839583335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45959.642839583335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45959.642839583335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45959.642839583335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45959.642839583335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45959.642839583335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45959.642839583335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45959.642839583335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45959.642839583335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45959.642839583335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45959.642839583335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45959.642839583335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45959.642839583335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45959.642839583335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45959.642839583335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45959.642839583335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45959.642839583335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45959.642839583335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45959.642839583335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45959.642839583335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45959.642839583335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45959.642839583335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45959.642839583335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45959.642839583335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45959.642839583335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45959.642839583335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45959.642839583335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45959.642839583335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45959.642839583335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45959.642839583335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45959.642839583335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45959.642839583335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45959.642839583335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45959.642839583335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45959.642839583335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45959.642839583335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45959.642839583335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45959.642839583335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45959.642839583335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45959.642839583335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45959.642839583335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45959.642839583335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45959.642839583335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45959.642839583335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45959.642839583335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45959.642839583335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45959.642839583335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45959.642839583335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45959.642839583335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45959.642839583335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45959.642839583335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45959.642839583335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45959.642839583335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45959.642839583335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45959.642839583335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45959.642839583335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45959.642839583335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45959.642839583335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45959.642839583335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45959.642839583335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45959.642839583335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45959.642839583335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45959.642839583335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45959.642839583335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45959.642839583335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45959.642839583335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45959.642839583335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45959.642839583335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45959.642839583335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45959.642839583335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45959.642839583335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45959.642839583335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45959.642839583335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45959.642839583335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45959.642839583335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45959.642839583335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45959.642839583335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45959.642839583335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45959.642839583335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45959.642839583335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45959.642839583335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45959.642839583335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45959.642839583335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45959.642839583335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45959.642839583335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45959.642839583335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45959.642839583335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45959.642839583335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45959.642839583335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45959.642839583335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45959.642839583335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45959.642839583335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45959.642839583335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45959.642839583335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45959.642839583335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45959.642839583335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45959.642839583335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45959.642839583335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45959.642839583335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45959.642839583335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45959.642839583335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45959.642839583335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45959.642839583335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45959.642839583335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45959.642839583335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45959.642839583335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45959.642839583335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45959.642839583335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45959.642839583335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45959.642839583335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45959.642839583335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45959.642839583335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45959.642839583335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45959.642839583335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45959.642839583335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45959.642839583335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45959.642839583335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45959.642839583335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45959.642839583335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45959.642839583335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45959.642839583335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45959.642839583335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45959.642839583335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45959.642839583335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45959.642839583335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45959.642839583335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45959.642839583335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45959.642839583335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45959.642839583335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45959.642839583335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45959.642839583335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45959.642839583335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45959.642839583335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45959.642839583335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45959.642839583335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45959.642839583335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45959.642839583335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45959.642839583335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45959.642839583335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45959.642839583335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45959.642839583335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45959.642839583335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45959.642839583335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45959.642839583335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45959.642839583335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45959.642839583335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45959.642839583335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45959.642839583335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45959.642839583335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45959.642839583335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45959.642839583335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45959.642839583335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45959.642839583335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45959.642839583335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45959.642839583335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45959.642839583335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45959.642839583335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45959.642839583335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45959.642839583335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45959.642839583335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45959.642839583335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45959.642839583335</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45959.642839583335</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67.810779398147133</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33.453962268518808</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10.98172847222304</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c r="E5" s="152"/>
      <c r="F5" s="153"/>
      <c r="G5" s="154">
        <f ca="1">IFERROR(NOW()-F5,"")</f>
        <v>45959.642839583335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45959.642839583335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45959.642839583335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45959.642839583335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45959.642839583335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45959.642839583335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45959.642839583335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45959.642839583335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45959.642839583335</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45959.642839583335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45959.642839583335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45959.642839583335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45959.642839583335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45959.642839583335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45959.642839583335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45959.642839583335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45959.642839583335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45959.642839583335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45959.642839583335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45959.642839583335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45959.642839583335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45959.642839583335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45959.642839583335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45959.642839583335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45959.642839583335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45959.642839583335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45959.642839583335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45959.642839583335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45959.642839583335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45959.642839583335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45959.642839583335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45959.642839583335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45959.642839583335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45959.642839583335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45959.642839583335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45959.642839583335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45959.642839583335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45959.642839583335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45959.642839583335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45959.642839583335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45959.642839583335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45959.642839583335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45959.642839583335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45959.642839583335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45959.642839583335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45959.642839583335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45959.642839583335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45959.642839583335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45959.642839583335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45959.642839583335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45959.642839583335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45959.642839583335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45959.642839583335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45959.642839583335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45959.642839583335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45959.642839583335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45959.642839583335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45959.642839583335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45959.642839583335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45959.642839583335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45959.642839583335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45959.642839583335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45959.642839583335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45959.642839583335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45959.642839583335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45959.642839583335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45959.642839583335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45959.642839583335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45959.642839583335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45959.642839583335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45959.642839583335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45959.642839583335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45959.642839583335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45959.642839583335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45959.642839583335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45959.642839583335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45959.642839583335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45959.642839583335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45959.642839583335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45959.642839583335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45959.642839583335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45959.642839583335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45959.642839583335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45959.642839583335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45959.642839583335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45959.642839583335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45959.642839583335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45959.642839583335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45959.642839583335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45959.642839583335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45959.642839583335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45959.642839583335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45959.642839583335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45959.642839583335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45959.642839583335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45959.642839583335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45959.642839583335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45959.642839583335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45959.642839583335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45959.642839583335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45959.642839583335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45959.642839583335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45959.642839583335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45959.642839583335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45959.642839583335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45959.642839583335</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45959.642839583335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45959.642839583335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45959.642839583335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45959.642839583335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45959.642839583335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45959.642839583335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45959.642839583335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45959.642839583335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45959.642839583335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45959.642839583335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45959.642839583335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45959.642839583335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45959.642839583335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45959.642839583335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45959.642839583335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45959.642839583335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45959.642839583335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45959.642839583335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45959.642839583335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45959.642839583335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45959.642839583335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45959.642839583335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45959.642839583335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45959.642839583335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45959.642839583335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45959.642839583335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45959.642839583335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45959.642839583335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45959.642839583335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45959.642839583335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45959.642839583335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45959.642839583335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45959.642839583335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45959.642839583335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45959.642839583335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45959.642839583335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45959.642839583335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45959.642839583335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45959.642839583335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45959.642839583335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45959.642839583335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45959.642839583335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45959.642839583335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45959.642839583335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45959.642839583335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45959.642839583335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45959.642839583335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45959.642839583335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45959.642839583335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45959.642839583335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45959.642839583335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45959.642839583335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45959.642839583335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45959.642839583335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45959.642839583335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45959.642839583335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45959.642839583335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45959.642839583335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45959.642839583335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45959.642839583335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45959.642839583335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45959.642839583335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45959.642839583335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45959.642839583335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45959.642839583335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45959.642839583335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45959.642839583335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45959.642839583335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45959.642839583335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45959.642839583335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45959.642839583335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45959.642839583335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45959.642839583335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45959.642839583335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45959.642839583335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45959.642839583335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45959.642839583335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45959.642839583335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45959.642839583335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45959.642839583335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45959.642839583335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45959.642839583335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45959.642839583335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45959.642839583335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45959.642839583335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45959.642839583335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45959.642839583335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45959.642839583335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45959.642839583335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45959.642839583335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45959.642839583335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45959.642839583335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45959.642839583335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45959.642839583335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45959.642839583335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45959.642839583335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45959.642839583335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45959.642839583335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45959.642839583335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45959.642839583335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45959.642839583335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45959.642839583335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45959.642839583335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45959.642839583335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45959.642839583335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45959.642839583335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45959.642839583335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45959.642839583335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45959.642839583335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45959.642839583335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45959.642839583335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45959.642839583335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45959.642839583335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45959.642839583335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45959.642839583335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45959.642839583335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45959.642839583335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45959.642839583335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45959.642839583335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45959.642839583335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45959.642839583335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45959.642839583335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45959.642839583335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45959.642839583335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45959.642839583335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45959.642839583335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45959.642839583335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45959.642839583335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45959.642839583335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45959.642839583335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45959.642839583335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45959.642839583335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45959.642839583335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45959.642839583335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45959.642839583335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45959.642839583335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45959.642839583335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45959.642839583335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45959.642839583335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45959.642839583335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45959.642839583335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45959.642839583335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45959.642839583335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45959.642839583335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45959.642839583335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45959.642839583335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45959.642839583335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45959.642839583335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45959.642839583335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45959.642839583335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45959.642839583335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45959.642839583335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45959.642839583335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45959.642839583335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45959.642839583335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45959.642839583335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45959.642839583335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45959.642839583335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45959.642839583335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45959.642839583335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45959.642839583335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45959.642839583335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45959.642839583335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45959.642839583335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45959.642839583335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45959.642839583335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45959.642839583335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45959.642839583335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45959.642839583335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45959.642839583335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45959.642839583335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45959.642839583335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45959.642839583335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45959.642839583335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45959.642839583335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45959.642839583335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45959.642839583335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45959.642839583335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45959.642839583335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45959.642839583335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45959.642839583335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45959.642839583335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45959.642839583335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45959.642839583335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45959.642839583335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45959.642839583335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45959.642839583335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45959.642839583335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45959.642839583335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45959.642839583335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45959.642839583335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45959.642839583335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45959.642839583335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45959.642839583335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45959.642839583335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45959.642839583335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45959.642839583335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45959.642839583335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45959.642839583335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45959.642839583335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45959.642839583335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45959.642839583335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45959.642839583335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45959.642839583335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45959.642839583335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45959.642839583335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45959.642839583335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45959.642839583335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45959.642839583335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45959.642839583335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45959.642839583335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45959.642839583335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45959.642839583335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45959.642839583335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45959.642839583335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45959.642839583335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45959.642839583335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45959.642839583335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45959.642839583335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45959.642839583335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45959.642839583335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45959.642839583335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45959.642839583335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45959.642839583335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45959.642839583335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45959.642839583335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45959.642839583335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45959.642839583335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45959.642839583335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45959.642839583335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45959.642839583335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45959.642839583335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45959.642839583335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45959.642839583335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45959.642839583335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45959.642839583335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45959.642839583335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45959.642839583335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45959.642839583335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45959.642839583335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45959.642839583335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45959.642839583335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45959.642839583335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45959.642839583335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45959.642839583335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45959.642839583335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45959.642839583335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45959.642839583335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45959.642839583335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45959.642839583335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45959.642839583335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45959.642839583335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45959.642839583335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45959.642839583335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45959.642839583335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45959.642839583335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45959.642839583335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45959.642839583335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45959.642839583335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45959.642839583335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45959.642839583335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45959.642839583335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45959.642839583335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45959.642839583335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45959.642839583335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45959.642839583335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45959.642839583335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45959.642839583335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45959.642839583335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45959.642839583335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45959.642839583335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45959.642839583335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45959.642839583335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45959.642839583335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45959.642839583335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45959.642839583335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45959.642839583335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45959.642839583335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45959.642839583335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45959.642839583335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45959.642839583335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45959.642839583335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45959.642839583335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45959.642839583335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45959.642839583335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45959.642839583335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45959.642839583335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45959.642839583335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45959.642839583335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45959.642839583335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45959.642839583335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45959.642839583335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45959.642839583335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45959.642839583335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45959.642839583335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45959.642839583335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45959.642839583335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45959.642839583335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45959.642839583335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45959.642839583335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45959.642839583335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45959.642839583335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45959.642839583335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45959.642839583335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45959.642839583335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45959.642839583335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45959.642839583335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45959.642839583335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45959.642839583335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45959.642839583335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45959.642839583335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45959.642839583335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45959.642839583335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45959.642839583335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45959.642839583335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45959.642839583335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45959.642839583335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45959.642839583335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45959.642839583335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45959.642839583335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45959.642839583335</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39122</v>
      </c>
      <c r="B2" s="103" t="str">
        <f>IFERROR(VLOOKUP(D2,DB!A:K,11,0),"")</f>
        <v>R6</v>
      </c>
      <c r="C2" s="105">
        <v>7</v>
      </c>
      <c r="D2" s="103" t="s">
        <v>34903</v>
      </c>
      <c r="E2" s="106" t="s">
        <v>39123</v>
      </c>
      <c r="F2" s="107">
        <v>45959.585532407407</v>
      </c>
      <c r="G2" s="77">
        <f ca="1">IFERROR(NOW()-F2,"-")</f>
        <v>5.7307175928144716E-2</v>
      </c>
      <c r="H2" s="107">
        <v>45959.585532407407</v>
      </c>
      <c r="I2" s="103" t="str">
        <f>IFERROR(VLOOKUP(D2,DB!A:F,6,0),"")</f>
        <v>SCECO</v>
      </c>
      <c r="J2" s="102" t="str">
        <f>IFERROR(VLOOKUP(D2,DB!A:G,7,0),"")</f>
        <v>Vandalized</v>
      </c>
      <c r="K2" s="108" t="s">
        <v>39124</v>
      </c>
      <c r="L2" s="109" t="str">
        <f>IFERROR(VLOOKUP(D2,DB!A:I,9,0),"")</f>
        <v>Latis</v>
      </c>
    </row>
    <row r="3" spans="1:16383" ht="31.5" customHeight="1">
      <c r="A3" s="104" t="s">
        <v>39125</v>
      </c>
      <c r="B3" s="103" t="str">
        <f>IFERROR(VLOOKUP(D3,DB!A:K,11,0),"")</f>
        <v>R6</v>
      </c>
      <c r="C3" s="105">
        <v>2</v>
      </c>
      <c r="D3" s="103" t="s">
        <v>35967</v>
      </c>
      <c r="E3" s="106" t="s">
        <v>39021</v>
      </c>
      <c r="F3" s="107"/>
      <c r="G3" s="77">
        <f ca="1">IFERROR(NOW()-F3,"-")</f>
        <v>45959.642839583335</v>
      </c>
      <c r="H3" s="107">
        <v>45959.565659722219</v>
      </c>
      <c r="I3" s="103" t="str">
        <f>IFERROR(VLOOKUP(D3,DB!A:F,6,0),"")</f>
        <v>SCECO</v>
      </c>
      <c r="J3" s="102" t="str">
        <f>IFERROR(VLOOKUP(D3,DB!A:G,7,0),"")</f>
        <v>Dead</v>
      </c>
      <c r="K3" s="108" t="s">
        <v>39126</v>
      </c>
      <c r="L3" s="109" t="str">
        <f>IFERROR(VLOOKUP(D3,DB!A:I,9,0),"")</f>
        <v>Latis</v>
      </c>
    </row>
    <row r="4" spans="1:16383" ht="31.5" customHeight="1">
      <c r="A4" s="104" t="s">
        <v>39125</v>
      </c>
      <c r="B4" s="103" t="str">
        <f>IFERROR(VLOOKUP(D4,DB!A:K,11,0),"")</f>
        <v>R6</v>
      </c>
      <c r="C4" s="105">
        <v>1</v>
      </c>
      <c r="D4" s="103" t="s">
        <v>35750</v>
      </c>
      <c r="E4" s="106" t="s">
        <v>39021</v>
      </c>
      <c r="F4" s="107"/>
      <c r="G4" s="77">
        <f ca="1">IFERROR(NOW()-F4,"-")</f>
        <v>45959.642839583335</v>
      </c>
      <c r="H4" s="107">
        <v>45959.550497685188</v>
      </c>
      <c r="I4" s="103" t="str">
        <f>IFERROR(VLOOKUP(D4,DB!A:F,6,0),"")</f>
        <v>SCECO</v>
      </c>
      <c r="J4" s="102" t="str">
        <f>IFERROR(VLOOKUP(D4,DB!A:G,7,0),"")</f>
        <v>Vandalized</v>
      </c>
      <c r="K4" s="108" t="s">
        <v>39127</v>
      </c>
      <c r="L4" s="109" t="str">
        <f>IFERROR(VLOOKUP(D4,DB!A:I,9,0),"")</f>
        <v>Latis</v>
      </c>
    </row>
    <row r="5" spans="1:16383" ht="31.5" customHeight="1">
      <c r="A5" s="104" t="s">
        <v>39125</v>
      </c>
      <c r="B5" s="103" t="str">
        <f>IFERROR(VLOOKUP(D5,DB!A:K,11,0),"")</f>
        <v>R6</v>
      </c>
      <c r="C5" s="105">
        <v>1</v>
      </c>
      <c r="D5" s="103" t="s">
        <v>35039</v>
      </c>
      <c r="E5" s="106" t="s">
        <v>39021</v>
      </c>
      <c r="F5" s="107"/>
      <c r="G5" s="77">
        <f ca="1">IFERROR(NOW()-F5,"-")</f>
        <v>45959.642839583335</v>
      </c>
      <c r="H5" s="107">
        <v>45959.551666666666</v>
      </c>
      <c r="I5" s="103" t="str">
        <f>IFERROR(VLOOKUP(D5,DB!A:F,6,0),"")</f>
        <v>SCECO</v>
      </c>
      <c r="J5" s="102" t="str">
        <f>IFERROR(VLOOKUP(D5,DB!A:G,7,0),"")</f>
        <v>Vandalized</v>
      </c>
      <c r="K5" s="108" t="s">
        <v>39128</v>
      </c>
      <c r="L5" s="109" t="str">
        <f>IFERROR(VLOOKUP(D5,DB!A:I,9,0),"")</f>
        <v>Latis</v>
      </c>
    </row>
    <row r="6" spans="1:16383" ht="31.5" customHeight="1">
      <c r="A6" s="104"/>
      <c r="B6" s="103" t="str">
        <f>IFERROR(VLOOKUP(D6,DB!A:K,11,0),"")</f>
        <v/>
      </c>
      <c r="C6" s="105"/>
      <c r="D6" s="103"/>
      <c r="E6" s="106"/>
      <c r="F6" s="107"/>
      <c r="G6" s="77">
        <f ca="1">IFERROR(NOW()-F6,"-")</f>
        <v>45959.642839583335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45959.642839583335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45959.642839583335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45959.642839583335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45959.642839583335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45959.642839583335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45959.642839583335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45959.642839583335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45959.642839583335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45959.642839583335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45959.642839583335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45959.642839583335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45959.642839583335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45959.642839583335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45959.642839583335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45959.642839583335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45959.642839583335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45959.642839583335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45959.642839583335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45959.642839583335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45959.642839583335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45959.642839583335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45959.642839583335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45959.642839583335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45959.642839583335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45959.642839583335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45959.642839583335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45959.642839583335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45959.642839583335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45959.642839583335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45959.642839583335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45959.642839583335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45959.642839583335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45959.642839583335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45959.642839583335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45959.642839583335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45959.642839583335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45959.642839583335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45959.642839583335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45959.642839583335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45959.642839583335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45959.642839583335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45959.642839583335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45959.642839583335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45959.642839583335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45959.642839583335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45959.642839583335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45959.642839583335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45959.642839583335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45959.642839583335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45959.642839583335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45959.642839583335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45959.642839583335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45959.642839583335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45959.642839583335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45959.642839583335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45959.642839583335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45959.642839583335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45959.642839583335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45959.642839583335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45959.642839583335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45959.642839583335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45959.642839583335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45959.642839583335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45959.642839583335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45959.642839583335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45959.642839583335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45959.642839583335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45959.642839583335</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2025-10-29T12:27:48Z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