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60" documentId="120_S{2AC9BD13-BADA-5192-A53E-5A8FF88502F6}" xr6:coauthVersionLast="47" xr6:coauthVersionMax="47" xr10:uidLastSave="{7345B29C-AE1B-4939-8561-0985320BBF6F}"/>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J2" i="3"/>
  <c r="I2" i="3"/>
  <c r="G2" i="3"/>
  <c r="B2" i="3"/>
  <c r="J12" i="1"/>
  <c r="G11" i="4"/>
  <c r="G12" i="4"/>
  <c r="I3" i="4"/>
  <c r="J3" i="4"/>
  <c r="I4" i="4"/>
  <c r="J4" i="4"/>
  <c r="I5" i="4"/>
  <c r="J5" i="4"/>
  <c r="I6" i="4"/>
  <c r="J6"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3" i="4"/>
  <c r="G3" i="4"/>
  <c r="L3" i="4"/>
  <c r="B4" i="4"/>
  <c r="G4" i="4"/>
  <c r="L4" i="4"/>
  <c r="B5" i="4"/>
  <c r="G5" i="4"/>
  <c r="L5" i="4"/>
  <c r="B6" i="4"/>
  <c r="G6" i="4"/>
  <c r="L6" i="4"/>
  <c r="B7" i="4"/>
  <c r="G7" i="4"/>
  <c r="I7" i="4"/>
  <c r="J7" i="4"/>
  <c r="L7" i="4"/>
  <c r="B8" i="4"/>
  <c r="G8" i="4"/>
  <c r="I8" i="4"/>
  <c r="J8" i="4"/>
  <c r="L8" i="4"/>
  <c r="B9" i="4"/>
  <c r="G9" i="4"/>
  <c r="J9" i="4"/>
  <c r="L9" i="4"/>
  <c r="B10" i="4"/>
  <c r="G10" i="4"/>
  <c r="I10" i="4"/>
  <c r="J10" i="4"/>
  <c r="L10"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alcChain>
</file>

<file path=xl/sharedStrings.xml><?xml version="1.0" encoding="utf-8"?>
<sst xmlns="http://schemas.openxmlformats.org/spreadsheetml/2006/main" count="180283" uniqueCount="39123">
  <si>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</si>
  <si>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</si>
  <si>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</si>
  <si>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</si>
  <si>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</si>
  <si>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</si>
  <si>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</si>
  <si>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</si>
  <si>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</si>
  <si>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</si>
  <si>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</si>
  <si>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</si>
  <si>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</si>
  <si>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</si>
  <si>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</si>
  <si>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</si>
  <si>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</si>
  <si>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</si>
  <si>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</si>
  <si>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</si>
  <si>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</si>
  <si>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</si>
  <si>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</si>
  <si>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</si>
  <si>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</si>
  <si>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</si>
  <si>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</si>
  <si>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</si>
  <si>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</si>
  <si>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</si>
  <si>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</si>
  <si>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</si>
  <si>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</si>
  <si>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</si>
  <si>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</si>
  <si>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</si>
  <si>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</si>
  <si>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</si>
  <si>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</si>
  <si>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</si>
  <si>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</si>
  <si>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</si>
  <si>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</si>
  <si>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</si>
  <si>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</si>
  <si>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</si>
  <si>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</si>
  <si>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</si>
  <si>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</si>
  <si>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</si>
  <si>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</si>
  <si>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</si>
  <si>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</si>
  <si>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</si>
  <si>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</si>
  <si>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</si>
  <si>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</si>
  <si>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</si>
  <si>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</si>
  <si>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</si>
  <si>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</si>
  <si>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</si>
  <si>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</si>
  <si>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</si>
  <si>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</si>
  <si>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</si>
  <si>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</si>
  <si>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</si>
  <si>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</si>
  <si>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</si>
  <si>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</si>
  <si>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</si>
  <si>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</si>
  <si>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</si>
  <si>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</si>
  <si>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</si>
  <si>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</si>
  <si>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</si>
  <si>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</si>
  <si>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</si>
  <si>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</si>
  <si>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</si>
  <si>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</si>
  <si>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</si>
  <si>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</si>
  <si>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</si>
  <si>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</si>
  <si>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</si>
  <si>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</si>
  <si>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</si>
  <si>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</si>
  <si>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</si>
  <si>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</si>
  <si>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</si>
  <si>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</si>
  <si>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</si>
  <si>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</si>
  <si>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</si>
  <si>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</si>
  <si>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</si>
  <si>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</si>
  <si>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</si>
  <si>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</si>
  <si>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</si>
  <si>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</si>
  <si>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</si>
  <si>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</si>
  <si>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</si>
  <si>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</si>
  <si>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</si>
  <si>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</si>
  <si>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</si>
  <si>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</si>
  <si>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</si>
  <si>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</si>
  <si>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</si>
  <si>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</si>
  <si>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</si>
  <si>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</si>
  <si>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</si>
  <si>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</si>
  <si>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</si>
  <si>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</si>
  <si>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</si>
  <si>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</si>
  <si>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</si>
  <si>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</si>
  <si>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</si>
  <si>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</si>
  <si>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</si>
  <si>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</si>
  <si>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</si>
  <si>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</si>
  <si>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</si>
  <si>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</si>
  <si>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</si>
  <si>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</si>
  <si>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</si>
  <si>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</si>
  <si>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</si>
  <si>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</si>
  <si>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</si>
  <si>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</si>
  <si>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</si>
  <si>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</si>
  <si>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</si>
  <si>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</si>
  <si>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</si>
  <si>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</si>
  <si>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</si>
  <si>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</si>
  <si>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</si>
  <si>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</si>
  <si>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</si>
  <si>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</si>
  <si>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</si>
  <si>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</si>
  <si>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</si>
  <si>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</si>
  <si>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</si>
  <si>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</si>
  <si>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</si>
  <si>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</si>
  <si>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</si>
  <si>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</si>
  <si>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</si>
  <si>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</si>
  <si>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</si>
  <si>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</si>
  <si>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</si>
  <si>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</si>
  <si>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</si>
  <si>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</si>
  <si>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</si>
  <si>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</si>
  <si>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</si>
  <si>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</si>
  <si>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</si>
  <si>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</si>
  <si>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</si>
  <si>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</si>
  <si>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</si>
  <si>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</si>
  <si>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</si>
  <si>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</si>
  <si>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</si>
  <si>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</si>
  <si>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</si>
  <si>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</si>
  <si>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</si>
  <si>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</si>
  <si>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</si>
  <si>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</si>
  <si>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</si>
  <si>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</si>
  <si>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</si>
  <si>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</si>
  <si>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</si>
  <si>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</si>
  <si>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</si>
  <si>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</si>
  <si>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</si>
  <si>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</si>
  <si>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</si>
  <si>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</si>
  <si>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</si>
  <si>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</si>
  <si>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</si>
  <si>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</si>
  <si>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</si>
  <si>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</si>
  <si>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</si>
  <si>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</si>
  <si>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</si>
  <si>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</si>
  <si>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</si>
  <si>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</si>
  <si>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</si>
  <si>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</si>
  <si>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</si>
  <si>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</si>
  <si>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</si>
  <si>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</si>
  <si>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</si>
  <si>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</si>
  <si>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</si>
  <si>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</si>
  <si>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</si>
  <si>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</si>
  <si>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</si>
  <si>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</si>
  <si>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</si>
  <si>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</si>
  <si>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</si>
  <si>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</si>
  <si>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</si>
  <si>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</si>
  <si>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</si>
  <si>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</si>
  <si>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</si>
  <si>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</si>
  <si>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</si>
  <si>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</si>
  <si>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</si>
  <si>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</si>
  <si>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</si>
  <si>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</si>
  <si>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</si>
  <si>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</si>
  <si>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</si>
  <si>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</si>
  <si>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</si>
  <si>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</si>
  <si>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</si>
  <si>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</si>
  <si>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</si>
  <si>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</si>
  <si>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</si>
  <si>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</si>
  <si>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</si>
  <si>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</si>
  <si>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</si>
  <si>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</si>
  <si>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</si>
  <si>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</si>
  <si>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</si>
  <si>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</si>
  <si>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</si>
  <si>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</si>
  <si>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</si>
  <si>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</si>
  <si>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</si>
  <si>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</si>
  <si>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</si>
  <si>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</si>
  <si>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</si>
  <si>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</si>
  <si>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</si>
  <si>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</si>
  <si>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</si>
  <si>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</si>
  <si>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</si>
  <si>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</si>
  <si>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</si>
  <si>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</si>
  <si>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</si>
  <si>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</si>
  <si>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</si>
  <si>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</si>
  <si>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</si>
  <si>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</si>
  <si>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</si>
  <si>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</si>
  <si>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</si>
  <si>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</si>
  <si>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</si>
  <si>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</si>
  <si>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</si>
  <si>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</si>
  <si>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</si>
  <si>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</si>
  <si>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</si>
  <si>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</si>
  <si>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</si>
  <si>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</si>
  <si>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</si>
  <si>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</si>
  <si>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</si>
  <si>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</si>
  <si>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</si>
  <si>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</si>
  <si>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</si>
  <si>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</si>
  <si>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</si>
  <si>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</si>
  <si>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</si>
  <si>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</si>
  <si>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</si>
  <si>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</si>
  <si>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</si>
  <si>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</si>
  <si>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</si>
  <si>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</si>
  <si>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</si>
  <si>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</si>
  <si>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</si>
  <si>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</si>
  <si>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</si>
  <si>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</si>
  <si>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</si>
  <si>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</si>
  <si>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</si>
  <si>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</si>
  <si>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</si>
  <si>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</si>
  <si>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</si>
  <si>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</si>
  <si>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</si>
  <si>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</si>
  <si>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</si>
  <si>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</si>
  <si>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</si>
  <si>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</si>
  <si>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</si>
  <si>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</si>
  <si>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</si>
  <si>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</si>
  <si>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</si>
  <si>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</si>
  <si>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</si>
  <si>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</si>
  <si>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</si>
  <si>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</si>
  <si>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</si>
  <si>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</si>
  <si>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</si>
  <si>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</si>
  <si>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</si>
  <si>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</si>
  <si>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</si>
  <si>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</si>
  <si>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</si>
  <si>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</si>
  <si>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</si>
  <si>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</si>
  <si>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</si>
  <si>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</si>
  <si>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</si>
  <si>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</si>
  <si>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</si>
  <si>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</si>
  <si>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</si>
  <si>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</si>
  <si>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</si>
  <si>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</si>
  <si>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</si>
  <si>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</si>
  <si>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</si>
  <si>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</si>
  <si>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</si>
  <si>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</si>
  <si>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</si>
  <si>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</si>
  <si>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</si>
  <si>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</si>
  <si>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</si>
  <si>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</si>
  <si>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</si>
  <si>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</si>
  <si>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</si>
  <si>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</si>
  <si>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</si>
  <si>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</si>
  <si>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</si>
  <si>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</si>
  <si>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</si>
  <si>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</si>
  <si>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</si>
  <si>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</si>
  <si>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</si>
  <si>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</si>
  <si>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</si>
  <si>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</si>
  <si>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</si>
  <si>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</si>
  <si>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</si>
  <si>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</si>
  <si>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</si>
  <si>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</si>
  <si>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</si>
  <si>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</si>
  <si>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</si>
  <si>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</si>
  <si>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</si>
  <si>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</si>
  <si>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</si>
  <si>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</si>
  <si>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</si>
  <si>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</si>
  <si>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</si>
  <si>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</si>
  <si>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</si>
  <si>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</si>
  <si>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</si>
  <si>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</si>
  <si>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</si>
  <si>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</si>
  <si>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</si>
  <si>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</si>
  <si>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</si>
  <si>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</si>
  <si>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</si>
  <si>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</si>
  <si>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</si>
  <si>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</si>
  <si>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</si>
  <si>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</si>
  <si>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</si>
  <si>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</si>
  <si>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</si>
  <si>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</si>
  <si>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</si>
  <si>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</si>
  <si>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</si>
  <si>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</si>
  <si>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</si>
  <si>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</si>
  <si>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</si>
  <si>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</si>
  <si>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</si>
  <si>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</si>
  <si>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</si>
  <si>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</si>
  <si>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</si>
  <si>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</si>
  <si>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</si>
  <si>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</si>
  <si>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</si>
  <si>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</si>
  <si>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</si>
  <si>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</si>
  <si>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</si>
  <si>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</si>
  <si>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</si>
  <si>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</si>
  <si>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</si>
  <si>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</si>
  <si>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</si>
  <si>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</si>
  <si>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</si>
  <si>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</si>
  <si>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</si>
  <si>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</si>
  <si>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</si>
  <si>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</si>
  <si>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</si>
  <si>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</si>
  <si>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</si>
  <si>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</si>
  <si>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</si>
  <si>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</si>
  <si>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</si>
  <si>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</si>
  <si>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</si>
  <si>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</si>
  <si>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</si>
  <si>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</si>
  <si>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</si>
  <si>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</si>
  <si>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</si>
  <si>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</si>
  <si>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</si>
  <si>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</si>
  <si>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</si>
  <si>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</si>
  <si>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</si>
  <si>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</si>
  <si>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</si>
  <si>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</si>
  <si>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</si>
  <si>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</si>
  <si>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</si>
  <si>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</si>
  <si>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</si>
  <si>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</si>
  <si>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</si>
  <si>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</si>
  <si>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</si>
  <si>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</si>
  <si>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</si>
  <si>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</si>
  <si>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</si>
  <si>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</si>
  <si>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</si>
  <si>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</si>
  <si>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</si>
  <si>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</si>
  <si>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</si>
  <si>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</si>
  <si>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</si>
  <si>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</si>
  <si>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</si>
  <si>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</si>
  <si>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</si>
  <si>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</si>
  <si>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</si>
  <si>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</si>
  <si>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</si>
  <si>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</si>
  <si>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</si>
  <si>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</si>
  <si>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</si>
  <si>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</si>
  <si>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</si>
  <si>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</si>
  <si>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</si>
  <si>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</si>
  <si>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</si>
  <si>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</si>
  <si>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</si>
  <si>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</si>
  <si>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</si>
  <si>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</si>
  <si>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</si>
  <si>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</si>
  <si>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</si>
  <si>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</si>
  <si>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</si>
  <si>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</si>
  <si>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</si>
  <si>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</si>
  <si>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</si>
  <si>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</si>
  <si>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</si>
  <si>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</si>
  <si>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</si>
  <si>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</si>
  <si>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</si>
  <si>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</si>
  <si>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</si>
  <si>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</si>
  <si>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</si>
  <si>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</si>
  <si>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</si>
  <si>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</si>
  <si>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</si>
  <si>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</si>
  <si>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</si>
  <si>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</si>
  <si>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</si>
  <si>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</si>
  <si>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</si>
  <si>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</si>
  <si>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</si>
  <si>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</si>
  <si>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</si>
  <si>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</si>
  <si>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</si>
  <si>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</si>
  <si>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</si>
  <si>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</si>
  <si>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</si>
  <si>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</si>
  <si>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</si>
  <si>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</si>
  <si>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</si>
  <si>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</si>
  <si>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</si>
  <si>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</si>
  <si>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</si>
  <si>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</si>
  <si>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</si>
  <si>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</si>
  <si>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</si>
  <si>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</si>
  <si>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</si>
  <si>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</si>
  <si>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</si>
  <si>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</si>
  <si>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</si>
  <si>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</si>
  <si>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</si>
  <si>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</si>
  <si>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</si>
  <si>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</si>
  <si>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</si>
  <si>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</si>
  <si>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</si>
  <si>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</si>
  <si>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</si>
  <si>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</si>
  <si>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</si>
  <si>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</si>
  <si>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</si>
  <si>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</si>
  <si>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</si>
  <si>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</si>
  <si>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</si>
  <si>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</si>
  <si>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</si>
  <si>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</si>
  <si>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</si>
  <si>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</si>
  <si>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</si>
  <si>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</si>
  <si>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</si>
  <si>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</si>
  <si>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</si>
  <si>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</si>
  <si>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</si>
  <si>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</si>
  <si>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</si>
  <si>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</si>
  <si>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</si>
  <si>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</si>
  <si>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</si>
  <si>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</si>
  <si>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</si>
  <si>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</si>
  <si>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</si>
  <si>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</si>
  <si>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</si>
  <si>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</si>
  <si>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</si>
  <si>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</si>
  <si>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</si>
  <si>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</si>
  <si>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</si>
  <si>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</si>
  <si>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</si>
  <si>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</si>
  <si>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</si>
  <si>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</si>
  <si>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</si>
  <si>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</si>
  <si>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</si>
  <si>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</si>
  <si>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</si>
  <si>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</si>
  <si>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</si>
  <si>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</si>
  <si>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</si>
  <si>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</si>
  <si>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</si>
  <si>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</si>
  <si>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</si>
  <si>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</si>
  <si>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</si>
  <si>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</si>
  <si>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</si>
  <si>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</si>
  <si>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</si>
  <si>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</si>
  <si>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</si>
  <si>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</si>
  <si>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</si>
  <si>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</si>
  <si>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</si>
  <si>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</si>
  <si>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</si>
  <si>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</si>
  <si>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</si>
  <si>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</si>
  <si>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</si>
  <si>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</si>
  <si>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</si>
  <si>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</si>
  <si>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</si>
  <si>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</si>
  <si>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</si>
  <si>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</si>
  <si>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</si>
  <si>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</si>
  <si>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</si>
  <si>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</si>
  <si>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</si>
  <si>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</si>
  <si>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</si>
  <si>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</si>
  <si>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</si>
  <si>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</si>
  <si>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</si>
  <si>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</si>
  <si>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</si>
  <si>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</si>
  <si>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</si>
  <si>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</si>
  <si>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</si>
  <si>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</si>
  <si>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</si>
  <si>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</si>
  <si>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</si>
  <si>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</si>
  <si>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</si>
  <si>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</si>
  <si>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</si>
  <si>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</si>
  <si>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</si>
  <si>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</si>
  <si>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</si>
  <si>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</si>
  <si>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</si>
  <si>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</si>
  <si>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</si>
  <si>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</si>
  <si>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</si>
  <si>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</si>
  <si>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</si>
  <si>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</si>
  <si>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</si>
  <si>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</si>
  <si>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</si>
  <si>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</si>
  <si>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</si>
  <si>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</si>
  <si>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</si>
  <si>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</si>
  <si>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</si>
  <si>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</si>
  <si>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</si>
  <si>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</si>
  <si>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</si>
  <si>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</si>
  <si>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</si>
  <si>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</si>
  <si>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</si>
  <si>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</si>
  <si>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</si>
  <si>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</si>
  <si>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</si>
  <si>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</si>
  <si>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</si>
  <si>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</si>
  <si>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</si>
  <si>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</si>
  <si>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</si>
  <si>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</si>
  <si>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</si>
  <si>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</si>
  <si>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</si>
  <si>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</si>
  <si>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</si>
  <si>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</si>
  <si>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</si>
  <si>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</si>
  <si>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</si>
  <si>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</si>
  <si>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</si>
  <si>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</si>
  <si>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</si>
  <si>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</si>
  <si>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</si>
  <si>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</si>
  <si>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</si>
  <si>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</si>
  <si>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</si>
  <si>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</si>
  <si>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</si>
  <si>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</si>
  <si>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</si>
  <si>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</si>
  <si>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</si>
  <si>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</si>
  <si>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</si>
  <si>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</si>
  <si>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</si>
  <si>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</si>
  <si>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</si>
  <si>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</si>
  <si>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</si>
  <si>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</si>
  <si>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</si>
  <si>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</si>
  <si>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</si>
  <si>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</si>
  <si>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</si>
  <si>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</si>
  <si>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</si>
  <si>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</si>
  <si>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</si>
  <si>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</si>
  <si>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</si>
  <si>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</si>
  <si>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</si>
  <si>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</si>
  <si>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</si>
  <si>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</si>
  <si>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</si>
  <si>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</si>
  <si>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</si>
  <si>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</si>
  <si>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</si>
  <si>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</si>
  <si>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</si>
  <si>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</si>
  <si>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</si>
  <si>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</si>
  <si>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</si>
  <si>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</si>
  <si>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</si>
  <si>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</si>
  <si>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</si>
  <si>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</si>
  <si>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</si>
  <si>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</si>
  <si>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</si>
  <si>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</si>
  <si>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</si>
  <si>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</si>
  <si>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</si>
  <si>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</si>
  <si>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</si>
  <si>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</si>
  <si>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</si>
  <si>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</si>
  <si>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</si>
  <si>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</si>
  <si>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</si>
  <si>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</si>
  <si>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</si>
  <si>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</si>
  <si>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</si>
  <si>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</si>
  <si>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</si>
  <si>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</si>
  <si>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</si>
  <si>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</si>
  <si>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</si>
  <si>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</si>
  <si>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</si>
  <si>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</si>
  <si>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</si>
  <si>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</si>
  <si>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</si>
  <si>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</si>
  <si>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</si>
  <si>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</si>
  <si>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</si>
  <si>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</si>
  <si>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</si>
  <si>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</si>
  <si>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</si>
  <si>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</si>
  <si>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</si>
  <si>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</si>
  <si>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</si>
  <si>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</si>
  <si>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</si>
  <si>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</si>
  <si>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</si>
  <si>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</si>
  <si>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</si>
  <si>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</si>
  <si>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</si>
  <si>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</si>
  <si>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</si>
  <si>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</si>
  <si>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</si>
  <si>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</si>
  <si>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</si>
  <si>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</si>
  <si>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</si>
  <si>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</si>
  <si>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</si>
  <si>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</si>
  <si>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</si>
  <si>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</si>
  <si>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</si>
  <si>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</si>
  <si>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</si>
  <si>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</si>
  <si>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</si>
  <si>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</si>
  <si>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</si>
  <si>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</si>
  <si>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</si>
  <si>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</si>
  <si>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</si>
  <si>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</si>
  <si>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</si>
  <si>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</si>
  <si>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</si>
  <si>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</si>
  <si>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</si>
  <si>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</si>
  <si>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</si>
  <si>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</si>
  <si>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</si>
  <si>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</si>
  <si>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</si>
  <si>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</si>
  <si>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</si>
  <si>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</si>
  <si>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</si>
  <si>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</si>
  <si>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</si>
  <si>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</si>
  <si>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</si>
  <si>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</si>
  <si>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</si>
  <si>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</si>
  <si>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</si>
  <si>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</si>
  <si>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</si>
  <si>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</si>
  <si>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</si>
  <si>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</si>
  <si>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</si>
  <si>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</si>
  <si>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</si>
  <si>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</si>
  <si>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</si>
  <si>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</si>
  <si>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</si>
  <si>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</si>
  <si>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</si>
  <si>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</si>
  <si>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</si>
  <si>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</si>
  <si>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</si>
  <si>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</si>
  <si>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</si>
  <si>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</si>
  <si>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</si>
  <si>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</si>
  <si>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</si>
  <si>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</si>
  <si>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</si>
  <si>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</si>
  <si>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</si>
  <si>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</si>
  <si>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</si>
  <si>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</si>
  <si>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</si>
  <si>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</si>
  <si>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</si>
  <si>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</si>
  <si>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</si>
  <si>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</si>
  <si>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</si>
  <si>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</si>
  <si>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</si>
  <si>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</si>
  <si>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</si>
  <si>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</si>
  <si>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</si>
  <si>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</si>
  <si>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</si>
  <si>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</si>
  <si>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</si>
  <si>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</si>
  <si>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</si>
  <si>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</si>
  <si>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</si>
  <si>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</si>
  <si>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</si>
  <si>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</si>
  <si>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</si>
  <si>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</si>
  <si>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</si>
  <si>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</si>
  <si>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</si>
  <si>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</si>
  <si>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</si>
  <si>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</si>
  <si>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</si>
  <si>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</si>
  <si>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</si>
  <si>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</si>
  <si>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</si>
  <si>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</si>
  <si>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</si>
  <si>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</si>
  <si>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</si>
  <si>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</si>
  <si>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</si>
  <si>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</si>
  <si>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</si>
  <si>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</si>
  <si>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</si>
  <si>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</si>
  <si>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</si>
  <si>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</si>
  <si>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</si>
  <si>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</si>
  <si>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</si>
  <si>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</si>
  <si>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</si>
  <si>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</si>
  <si>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</si>
  <si>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</si>
  <si>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</si>
  <si>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</si>
  <si>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</si>
  <si>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</si>
  <si>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</si>
  <si>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</si>
  <si>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</si>
  <si>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</si>
  <si>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</si>
  <si>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</si>
  <si>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</si>
  <si>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</si>
  <si>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</si>
  <si>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</si>
  <si>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</si>
  <si>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</si>
  <si>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</si>
  <si>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</si>
  <si>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</si>
  <si>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</si>
  <si>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</si>
  <si>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</si>
  <si>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</si>
  <si>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</si>
  <si>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</si>
  <si>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</si>
  <si>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</si>
  <si>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</si>
  <si>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</si>
  <si>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</si>
  <si>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</si>
  <si>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</si>
  <si>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</si>
  <si>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</si>
  <si>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</si>
  <si>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</si>
  <si>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</si>
  <si>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</si>
  <si>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</si>
  <si>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</si>
  <si>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</si>
  <si>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</si>
  <si>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</si>
  <si>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</si>
  <si>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</si>
  <si>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</si>
  <si>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</si>
  <si>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</si>
  <si>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</si>
  <si>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</si>
  <si>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</si>
  <si>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</si>
  <si>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</si>
  <si>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</si>
  <si>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</si>
  <si>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</si>
  <si>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</si>
  <si>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</si>
  <si>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</si>
  <si>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</si>
  <si>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</si>
  <si>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</si>
  <si>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</si>
  <si>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</si>
  <si>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</si>
  <si>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</si>
  <si>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</si>
  <si>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</si>
  <si>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</si>
  <si>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</si>
  <si>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</si>
  <si>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</si>
  <si>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</si>
  <si>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</si>
  <si>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</si>
  <si>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</si>
  <si>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</si>
  <si>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</si>
  <si>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</si>
  <si>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</si>
  <si>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</si>
  <si>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</si>
  <si>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</si>
  <si>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</si>
  <si>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</si>
  <si>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</si>
  <si>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</si>
  <si>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</si>
  <si>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</si>
  <si>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</si>
  <si>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</si>
  <si>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</si>
  <si>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</si>
  <si>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</si>
  <si>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</si>
  <si>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</si>
  <si>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</si>
  <si>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</si>
  <si>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</si>
  <si>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</si>
  <si>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</si>
  <si>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</si>
  <si>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</si>
  <si>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</si>
  <si>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</si>
  <si>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</si>
  <si>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</si>
  <si>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</si>
  <si>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</si>
  <si>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</si>
  <si>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</si>
  <si>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</si>
  <si>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</si>
  <si>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</si>
  <si>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</si>
  <si>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</si>
  <si>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</si>
  <si>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</si>
  <si>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</si>
  <si>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</si>
  <si>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</si>
  <si>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</si>
  <si>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</si>
  <si>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</si>
  <si>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</si>
  <si>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</si>
  <si>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</si>
  <si>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</si>
  <si>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</si>
  <si>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</si>
  <si>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</si>
  <si>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</si>
  <si>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</si>
  <si>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</si>
  <si>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</si>
  <si>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</si>
  <si>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</si>
  <si>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</si>
  <si>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</si>
  <si>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</si>
  <si>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</si>
  <si>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</si>
  <si>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</si>
  <si>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</si>
  <si>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</si>
  <si>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</si>
  <si>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</si>
  <si>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</si>
  <si>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</si>
  <si>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</si>
  <si>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</si>
  <si>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</si>
  <si>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</si>
  <si>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</si>
  <si>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</si>
  <si>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</si>
  <si>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</si>
  <si>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</si>
  <si>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</si>
  <si>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</si>
  <si>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</si>
  <si>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</si>
  <si>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</si>
  <si>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</si>
  <si>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</si>
  <si>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</si>
  <si>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</si>
  <si>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</si>
  <si>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</si>
  <si>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</si>
  <si>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</si>
  <si>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</si>
  <si>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</si>
  <si>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</si>
  <si>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</si>
  <si>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</si>
  <si>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</si>
  <si>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</si>
  <si>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</si>
  <si>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</si>
  <si>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</si>
  <si>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</si>
  <si>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</si>
  <si>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</si>
  <si>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</si>
  <si>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</si>
  <si>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</si>
  <si>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</si>
  <si>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</si>
  <si>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</si>
  <si>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</si>
  <si>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</si>
  <si>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</si>
  <si>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</si>
  <si>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</si>
  <si>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</si>
  <si>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</si>
  <si>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</si>
  <si>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</si>
  <si>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</si>
  <si>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</si>
  <si>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</si>
  <si>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</si>
  <si>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</si>
  <si>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</si>
  <si>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</si>
  <si>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</si>
  <si>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</si>
  <si>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</si>
  <si>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</si>
  <si>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</si>
  <si>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</si>
  <si>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</si>
  <si>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</si>
  <si>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</si>
  <si>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</si>
  <si>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</si>
  <si>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</si>
  <si>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</si>
  <si>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</si>
  <si>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</si>
  <si>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</si>
  <si>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</si>
  <si>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</si>
  <si>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</si>
  <si>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</si>
  <si>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</si>
  <si>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</si>
  <si>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</si>
  <si>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</si>
  <si>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</si>
  <si>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</si>
  <si>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</si>
  <si>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</si>
  <si>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</si>
  <si>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</si>
  <si>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</si>
  <si>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</si>
  <si>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</si>
  <si>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</si>
  <si>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</si>
  <si>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</si>
  <si>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</si>
  <si>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</si>
  <si>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</si>
  <si>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</si>
  <si>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</si>
  <si>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</si>
  <si>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</si>
  <si>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</si>
  <si>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</si>
  <si>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</si>
  <si>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</si>
  <si>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</si>
  <si>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</si>
  <si>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</si>
  <si>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</si>
  <si>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</si>
  <si>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</si>
  <si>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</si>
  <si>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</si>
  <si>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</si>
  <si>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</si>
  <si>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</si>
  <si>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</si>
  <si>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</si>
  <si>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</si>
  <si>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</si>
  <si>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</si>
  <si>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</si>
  <si>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</si>
  <si>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</si>
  <si>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</si>
  <si>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</si>
  <si>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</si>
  <si>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</si>
  <si>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</si>
  <si>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</si>
  <si>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</si>
  <si>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</si>
  <si>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</si>
  <si>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</si>
  <si>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</si>
  <si>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</si>
  <si>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</si>
  <si>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</si>
  <si>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</si>
  <si>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</si>
  <si>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</si>
  <si>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</si>
  <si>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</si>
  <si>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</si>
  <si>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</si>
  <si>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</si>
  <si>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</si>
  <si>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</si>
  <si>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</si>
  <si>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</si>
  <si>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</si>
  <si>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</si>
  <si>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</si>
  <si>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</si>
  <si>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</si>
  <si>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</si>
  <si>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</si>
  <si>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</si>
  <si>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</si>
  <si>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</si>
  <si>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</si>
  <si>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</si>
  <si>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</si>
  <si>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</si>
  <si>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</si>
  <si>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</si>
  <si>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</si>
  <si>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</si>
  <si>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</si>
  <si>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</si>
  <si>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</si>
  <si>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</si>
  <si>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</si>
  <si>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</si>
  <si>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</si>
  <si>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</si>
  <si>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</si>
  <si>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</si>
  <si>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</si>
  <si>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</si>
  <si>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</si>
  <si>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</si>
  <si>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</si>
  <si>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</si>
  <si>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</si>
  <si>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</si>
  <si>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</si>
  <si>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</si>
  <si>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</si>
  <si>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</si>
  <si>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</si>
  <si>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</si>
  <si>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</si>
  <si>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</si>
  <si>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</si>
  <si>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</si>
  <si>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</si>
  <si>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</si>
  <si>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</si>
  <si>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</si>
  <si>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</si>
  <si>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</si>
  <si>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</si>
  <si>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</si>
  <si>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</si>
  <si>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</si>
  <si>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</si>
  <si>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</si>
  <si>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</si>
  <si>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</si>
  <si>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</si>
  <si>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</si>
  <si>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</si>
  <si>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</si>
  <si>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</si>
  <si>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</si>
  <si>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</si>
  <si>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</si>
  <si>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</si>
  <si>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</si>
  <si>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</si>
  <si>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</si>
  <si>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</si>
  <si>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</si>
  <si>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</si>
  <si>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</si>
  <si>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</si>
  <si>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</si>
  <si>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</si>
  <si>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</si>
  <si>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</si>
  <si>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</si>
  <si>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</si>
  <si>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</si>
  <si>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</si>
  <si>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</si>
  <si>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</si>
  <si>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</si>
  <si>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</si>
  <si>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</si>
  <si>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</si>
  <si>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</si>
  <si>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</si>
  <si>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</si>
  <si>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</si>
  <si>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</si>
  <si>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</si>
  <si>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</si>
  <si>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</si>
  <si>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</si>
  <si>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</si>
  <si>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</si>
  <si>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</si>
  <si>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</si>
  <si>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</si>
  <si>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</si>
  <si>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</si>
  <si>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</si>
  <si>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</si>
  <si>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</si>
  <si>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</si>
  <si>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</si>
  <si>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</si>
  <si>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</si>
  <si>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</si>
  <si>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</si>
  <si>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</si>
  <si>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</si>
  <si>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</si>
  <si>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</si>
  <si>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</si>
  <si>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</si>
  <si>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</si>
  <si>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</si>
  <si>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</si>
  <si>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</si>
  <si>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</si>
  <si>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</si>
  <si>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</si>
  <si>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</si>
  <si>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</si>
  <si>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</si>
  <si>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</si>
  <si>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</si>
  <si>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</si>
  <si>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</si>
  <si>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</si>
  <si>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</si>
  <si>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</si>
  <si>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</si>
  <si>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</si>
  <si>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</si>
  <si>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</si>
  <si>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</si>
  <si>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</si>
  <si>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</si>
  <si>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</si>
  <si>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</si>
  <si>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</si>
  <si>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</si>
  <si>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</si>
  <si>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</si>
  <si>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</si>
  <si>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</si>
  <si>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</si>
  <si>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</si>
  <si>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</si>
  <si>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</si>
  <si>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</si>
  <si>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</si>
  <si>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</si>
  <si>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</si>
  <si>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</si>
  <si>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</si>
  <si>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</si>
  <si>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</si>
  <si>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</si>
  <si>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</si>
  <si>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</si>
  <si>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</si>
  <si>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</si>
  <si>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</si>
  <si>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</si>
  <si>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</si>
  <si>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</si>
  <si>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</si>
  <si>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</si>
  <si>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</si>
  <si>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</si>
  <si>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</si>
  <si>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</si>
  <si>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</si>
  <si>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</si>
  <si>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</si>
  <si>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</si>
  <si>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</si>
  <si>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</si>
  <si>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</si>
  <si>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</si>
  <si>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</si>
  <si>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</si>
  <si>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</si>
  <si>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</si>
  <si>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</si>
  <si>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</si>
  <si>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</si>
  <si>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</si>
  <si>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</si>
  <si>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</si>
  <si>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</si>
  <si>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</si>
  <si>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</si>
  <si>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</si>
  <si>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</si>
  <si>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</si>
  <si>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</si>
  <si>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</si>
  <si>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</si>
  <si>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</si>
  <si>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</si>
  <si>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</si>
  <si>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</si>
  <si>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</si>
  <si>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</si>
  <si>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</si>
  <si>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</si>
  <si>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</si>
  <si>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</si>
  <si>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</si>
  <si>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</si>
  <si>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</si>
  <si>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</si>
  <si>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</si>
  <si>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</si>
  <si>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</si>
  <si>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</si>
  <si>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</si>
  <si>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</si>
  <si>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</si>
  <si>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</si>
  <si>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</si>
  <si>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</si>
  <si>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</si>
  <si>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</si>
  <si>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</si>
  <si>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</si>
  <si>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</si>
  <si>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</si>
  <si>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</si>
  <si>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</si>
  <si>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</si>
  <si>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</si>
  <si>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</si>
  <si>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</si>
  <si>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</si>
  <si>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</si>
  <si>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</si>
  <si>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</si>
  <si>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</si>
  <si>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</si>
  <si>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</si>
  <si>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</si>
  <si>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</si>
  <si>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</si>
  <si>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</si>
  <si>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</si>
  <si>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</si>
  <si>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</si>
  <si>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</si>
  <si>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</si>
  <si>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</si>
  <si>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</si>
  <si>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</si>
  <si>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</si>
  <si>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</si>
  <si>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</si>
  <si>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</si>
  <si>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</si>
  <si>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</si>
  <si>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</si>
  <si>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</si>
  <si>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</si>
  <si>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</si>
  <si>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</si>
  <si>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</si>
  <si>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</si>
  <si>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</si>
  <si>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</si>
  <si>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</si>
  <si>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</si>
  <si>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</si>
  <si>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</si>
  <si>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</si>
  <si>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</si>
  <si>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</si>
  <si>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</si>
  <si>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</si>
  <si>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</si>
  <si>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</si>
  <si>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</si>
  <si>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</si>
  <si>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</si>
  <si>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</si>
  <si>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</si>
  <si>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</si>
  <si>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</si>
  <si>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</si>
  <si>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</si>
  <si>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</si>
  <si>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</si>
  <si>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</si>
  <si>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</si>
  <si>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</si>
  <si>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</si>
  <si>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</si>
  <si>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</si>
  <si>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</si>
  <si>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</si>
  <si>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</si>
  <si>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</si>
  <si>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</si>
  <si>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</si>
  <si>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</si>
  <si>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</si>
  <si>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</si>
  <si>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</si>
  <si>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</si>
  <si>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</si>
  <si>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</si>
  <si>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</si>
  <si>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</si>
  <si>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</si>
  <si>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</si>
  <si>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</si>
  <si>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</si>
  <si>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</si>
  <si>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</si>
  <si>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</si>
  <si>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</si>
  <si>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</si>
  <si>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</si>
  <si>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</si>
  <si>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</si>
  <si>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</si>
  <si>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</si>
  <si>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</si>
  <si>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</si>
  <si>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</si>
  <si>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</si>
  <si>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</si>
  <si>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</si>
  <si>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</si>
  <si>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</si>
  <si>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</si>
  <si>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</si>
  <si>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</si>
  <si>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</si>
  <si>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</si>
  <si>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</si>
  <si>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</si>
  <si>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</si>
  <si>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</si>
  <si>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</si>
  <si>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</si>
  <si>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</si>
  <si>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</si>
  <si>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</si>
  <si>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</si>
  <si>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</si>
  <si>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</si>
  <si>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</si>
  <si>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</si>
  <si>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</si>
  <si>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</si>
  <si>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</si>
  <si>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</si>
  <si>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</si>
  <si>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</si>
  <si>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</si>
  <si>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</si>
  <si>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</si>
  <si>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</si>
  <si>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</si>
  <si>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</si>
  <si>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</si>
  <si>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</si>
  <si>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</si>
  <si>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</si>
  <si>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</si>
  <si>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</si>
  <si>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</si>
  <si>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</si>
  <si>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</si>
  <si>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</si>
  <si>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</si>
  <si>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</si>
  <si>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</si>
  <si>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</si>
  <si>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</si>
  <si>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</si>
  <si>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</si>
  <si>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</si>
  <si>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</si>
  <si>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</si>
  <si>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</si>
  <si>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</si>
  <si>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</si>
  <si>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</si>
  <si>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</si>
  <si>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</si>
  <si>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</si>
  <si>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</si>
  <si>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</si>
  <si>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</si>
  <si>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</si>
  <si>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</si>
  <si>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</si>
  <si>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</si>
  <si>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</si>
  <si>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</si>
  <si>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</si>
  <si>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</si>
  <si>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</si>
  <si>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</si>
  <si>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</si>
  <si>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</si>
  <si>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</si>
  <si>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</si>
  <si>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</si>
  <si>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</si>
  <si>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</si>
  <si>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</si>
  <si>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</si>
  <si>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</si>
  <si>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</si>
  <si>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</si>
  <si>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</si>
  <si>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</si>
  <si>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</si>
  <si>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</si>
  <si>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</si>
  <si>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</si>
  <si>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</si>
  <si>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</si>
  <si>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</si>
  <si>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</si>
  <si>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</si>
  <si>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</si>
  <si>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</si>
  <si>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</si>
  <si>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</si>
  <si>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</si>
  <si>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</si>
  <si>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</si>
  <si>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</si>
  <si>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</si>
  <si>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</si>
  <si>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</si>
  <si>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</si>
  <si>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</si>
  <si>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</si>
  <si>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</si>
  <si>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</si>
  <si>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</si>
  <si>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</si>
  <si>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</si>
  <si>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</si>
  <si>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</si>
  <si>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</si>
  <si>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</si>
  <si>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</si>
  <si>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</si>
  <si>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</si>
  <si>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</si>
  <si>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</si>
  <si>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</si>
  <si>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</si>
  <si>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</si>
  <si>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</si>
  <si>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</si>
  <si>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</si>
  <si>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</si>
  <si>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</si>
  <si>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</si>
  <si>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</si>
  <si>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</si>
  <si>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</si>
  <si>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</si>
  <si>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</si>
  <si>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</si>
  <si>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</si>
  <si>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</si>
  <si>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</si>
  <si>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</si>
  <si>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</si>
  <si>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</si>
  <si>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</si>
  <si>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</si>
  <si>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</si>
  <si>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</si>
  <si>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</si>
  <si>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</si>
  <si>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</si>
  <si>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</si>
  <si>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</si>
  <si>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</si>
  <si>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</si>
  <si>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</si>
  <si>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</si>
  <si>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</si>
  <si>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</si>
  <si>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</si>
  <si>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</si>
  <si>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</si>
  <si>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</si>
  <si>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</si>
  <si>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</si>
  <si>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</si>
  <si>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</si>
  <si>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</si>
  <si>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</si>
  <si>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</si>
  <si>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</si>
  <si>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</si>
  <si>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</si>
  <si>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</si>
  <si>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</si>
  <si>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</si>
  <si>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</si>
  <si>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</si>
  <si>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</si>
  <si>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</si>
  <si>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</si>
  <si>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</si>
  <si>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</si>
  <si>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</si>
  <si>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</si>
  <si>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</si>
  <si>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</si>
  <si>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</si>
  <si>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</si>
  <si>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</si>
  <si>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</si>
  <si>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</si>
  <si>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</si>
  <si>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</si>
  <si>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</si>
  <si>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</si>
  <si>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</si>
  <si>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</si>
  <si>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</si>
  <si>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</si>
  <si>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</si>
  <si>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</si>
  <si>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</si>
  <si>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</si>
  <si>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</si>
  <si>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</si>
  <si>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</si>
  <si>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</si>
  <si>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</si>
  <si>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</si>
  <si>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</si>
  <si>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</si>
  <si>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</si>
  <si>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</si>
  <si>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</si>
  <si>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</si>
  <si>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</si>
  <si>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</si>
  <si>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</si>
  <si>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</si>
  <si>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</si>
  <si>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</si>
  <si>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</si>
  <si>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</si>
  <si>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</si>
  <si>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</si>
  <si>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</si>
  <si>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</si>
  <si>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</si>
  <si>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</si>
  <si>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</si>
  <si>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</si>
  <si>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</si>
  <si>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</si>
  <si>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</si>
  <si>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</si>
  <si>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</si>
  <si>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</si>
  <si>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</si>
  <si>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</si>
  <si>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</si>
  <si>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</si>
  <si>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</si>
  <si>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</si>
  <si>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</si>
  <si>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</si>
  <si>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</si>
  <si>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</si>
  <si>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</si>
  <si>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</si>
  <si>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</si>
  <si>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</si>
  <si>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</si>
  <si>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</si>
  <si>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</si>
  <si>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</si>
  <si>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</si>
  <si>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</si>
  <si>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</si>
  <si>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</si>
  <si>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</si>
  <si>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</si>
  <si>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</si>
  <si>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</si>
  <si>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</si>
  <si>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</si>
  <si>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</si>
  <si>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</si>
  <si>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</si>
  <si>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</si>
  <si>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</si>
  <si>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</si>
  <si>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</si>
  <si>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</si>
  <si>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</si>
  <si>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</si>
  <si>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</si>
  <si>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</si>
  <si>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</si>
  <si>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</si>
  <si>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</si>
  <si>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</si>
  <si>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</si>
  <si>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</si>
  <si>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</si>
  <si>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</si>
  <si>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</si>
  <si>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</si>
  <si>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</si>
  <si>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</si>
  <si>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</si>
  <si>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</si>
  <si>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</si>
  <si>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</si>
  <si>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</si>
  <si>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</si>
  <si>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</si>
  <si>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</si>
  <si>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</si>
  <si>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</si>
  <si>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</si>
  <si>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</si>
  <si>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</si>
  <si>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</si>
  <si>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</si>
  <si>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</si>
  <si>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</si>
  <si>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</si>
  <si>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</si>
  <si>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</si>
  <si>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</si>
  <si>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</si>
  <si>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</si>
  <si>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</si>
  <si>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</si>
  <si>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</si>
  <si>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</si>
  <si>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</si>
  <si>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</si>
  <si>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</si>
  <si>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</si>
  <si>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</si>
  <si>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</si>
  <si>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</si>
  <si>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</si>
  <si>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</si>
  <si>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</si>
  <si>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</si>
  <si>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</si>
  <si>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</si>
  <si>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</si>
  <si>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</si>
  <si>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</si>
  <si>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</si>
  <si>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</si>
  <si>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</si>
  <si>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</si>
  <si>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</si>
  <si>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</si>
  <si>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</si>
  <si>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</si>
  <si>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</si>
  <si>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</si>
  <si>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</si>
  <si>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</si>
  <si>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</si>
  <si>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</si>
  <si>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</si>
  <si>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</si>
  <si>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</si>
  <si>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</si>
  <si>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</si>
  <si>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</si>
  <si>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</si>
  <si>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</si>
  <si>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</si>
  <si>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</si>
  <si>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</si>
  <si>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</si>
  <si>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</si>
  <si>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</si>
  <si>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</si>
  <si>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</si>
  <si>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</si>
  <si>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</si>
  <si>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</si>
  <si>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</si>
  <si>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</si>
  <si>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</si>
  <si>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</si>
  <si>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</si>
  <si>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</si>
  <si>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</si>
  <si>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</si>
  <si>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</si>
  <si>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</si>
  <si>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</si>
  <si>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</si>
  <si>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</si>
  <si>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</si>
  <si>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</si>
  <si>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</si>
  <si>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</si>
  <si>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</si>
  <si>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</si>
  <si>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</si>
  <si>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</si>
  <si>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</si>
  <si>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</si>
  <si>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</si>
  <si>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</si>
  <si>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</si>
  <si>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</si>
  <si>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</si>
  <si>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</si>
  <si>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</si>
  <si>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</si>
  <si>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</si>
  <si>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</si>
  <si>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</si>
  <si>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</si>
  <si>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</si>
  <si>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</si>
  <si>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</si>
  <si>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</si>
  <si>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</si>
  <si>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</si>
  <si>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</si>
  <si>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</si>
  <si>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</si>
  <si>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</si>
  <si>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</si>
  <si>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</si>
  <si>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</si>
  <si>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</si>
  <si>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</si>
  <si>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</si>
  <si>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</si>
  <si>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</si>
  <si>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</si>
  <si>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</si>
  <si>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</si>
  <si>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</si>
  <si>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</si>
  <si>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</si>
  <si>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</si>
  <si>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</si>
  <si>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</si>
  <si>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</si>
  <si>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</si>
  <si>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</si>
  <si>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</si>
  <si>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</si>
  <si>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</si>
  <si>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</si>
  <si>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</si>
  <si>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</si>
  <si>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</si>
  <si>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</si>
  <si>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</si>
  <si>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</si>
  <si>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</si>
  <si>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</si>
  <si>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</si>
  <si>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</si>
  <si>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</si>
  <si>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</si>
  <si>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</si>
  <si>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</si>
  <si>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</si>
  <si>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</si>
  <si>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</si>
  <si>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</si>
  <si>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</si>
  <si>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</si>
  <si>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</si>
  <si>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</si>
  <si>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</si>
  <si>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</si>
  <si>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</si>
  <si>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</si>
  <si>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</si>
  <si>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</si>
  <si>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</si>
  <si>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</si>
  <si>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</si>
  <si>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</si>
  <si>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</si>
  <si>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</si>
  <si>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</si>
  <si>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</si>
  <si>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</si>
  <si>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</si>
  <si>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</si>
  <si>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</si>
  <si>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</si>
  <si>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</si>
  <si>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</si>
  <si>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</si>
  <si>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</si>
  <si>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</si>
  <si>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</si>
  <si>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</si>
  <si>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</si>
  <si>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</si>
  <si>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</si>
  <si>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</si>
  <si>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</si>
  <si>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</si>
  <si>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</si>
  <si>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</si>
  <si>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</si>
  <si>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</si>
  <si>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</si>
  <si>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</si>
  <si>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</si>
  <si>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</si>
  <si>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</si>
  <si>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</si>
  <si>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</si>
  <si>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</si>
  <si>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</si>
  <si>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</si>
  <si>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</si>
  <si>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</si>
  <si>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</si>
  <si>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</si>
  <si>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</si>
  <si>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</si>
  <si>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</si>
  <si>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</si>
  <si>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</si>
  <si>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</si>
  <si>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</si>
  <si>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</si>
  <si>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</si>
  <si>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</si>
  <si>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</si>
  <si>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</si>
  <si>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</si>
  <si>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</si>
  <si>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</si>
  <si>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</si>
  <si>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</si>
  <si>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</si>
  <si>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</si>
  <si>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</si>
  <si>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</si>
  <si>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</si>
  <si>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</si>
  <si>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</si>
  <si>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</si>
  <si>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</si>
  <si>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</si>
  <si>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</si>
  <si>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</si>
  <si>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</si>
  <si>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</si>
  <si>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</si>
  <si>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</si>
  <si>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</si>
  <si>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</si>
  <si>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</si>
  <si>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</si>
  <si>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</si>
  <si>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</si>
  <si>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</si>
  <si>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</si>
  <si>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</si>
  <si>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</si>
  <si>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</si>
  <si>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</si>
  <si>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</si>
  <si>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</si>
  <si>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</si>
  <si>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</si>
  <si>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</si>
  <si>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</si>
  <si>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</si>
  <si>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</si>
  <si>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</si>
  <si>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</si>
  <si>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</si>
  <si>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</si>
  <si>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</si>
  <si>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</si>
  <si>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</si>
  <si>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</si>
  <si>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</si>
  <si>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</si>
  <si>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</si>
  <si>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</si>
  <si>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</si>
  <si>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</si>
  <si>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</si>
  <si>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</si>
  <si>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</si>
  <si>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</si>
  <si>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</si>
  <si>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</si>
  <si>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</si>
  <si>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</si>
  <si>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</si>
  <si>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</si>
  <si>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</si>
  <si>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</si>
  <si>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</si>
  <si>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</si>
  <si>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</si>
  <si>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</si>
  <si>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</si>
  <si>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</si>
  <si>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</si>
  <si>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</si>
  <si>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</si>
  <si>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</si>
  <si>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</si>
  <si>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</si>
  <si>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</si>
  <si>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</si>
  <si>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</si>
  <si>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</si>
  <si>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</si>
  <si>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</si>
  <si>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</si>
  <si>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</si>
  <si>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</si>
  <si>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</si>
  <si>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</si>
  <si>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</si>
  <si>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</si>
  <si>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</si>
  <si>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</si>
  <si>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</si>
  <si>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</si>
  <si>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</si>
  <si>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</si>
  <si>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</si>
  <si>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</si>
  <si>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</si>
  <si>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</si>
  <si>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</si>
  <si>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</si>
  <si>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</si>
  <si>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</si>
  <si>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</si>
  <si>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</si>
  <si>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</si>
  <si>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</si>
  <si>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</si>
  <si>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</si>
  <si>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</si>
  <si>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</si>
  <si>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</si>
  <si>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</si>
  <si>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</si>
  <si>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</si>
  <si>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</si>
  <si>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</si>
  <si>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</si>
  <si>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</si>
  <si>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</si>
  <si>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</si>
  <si>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</si>
  <si>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</si>
  <si>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</si>
  <si>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</si>
  <si>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</si>
  <si>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</si>
  <si>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</si>
  <si>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</si>
  <si>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</si>
  <si>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</si>
  <si>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</si>
  <si>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</si>
  <si>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</si>
  <si>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</si>
  <si>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</si>
  <si>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</si>
  <si>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</si>
  <si>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</si>
  <si>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</si>
  <si>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</si>
  <si>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</si>
  <si>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</si>
  <si>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</si>
  <si>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</si>
  <si>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</si>
  <si>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</si>
  <si>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</si>
  <si>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</si>
  <si>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</si>
  <si>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</si>
  <si>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</si>
  <si>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</si>
  <si>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</si>
  <si>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</si>
  <si>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</si>
  <si>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</si>
  <si>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</si>
  <si>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</si>
  <si>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</si>
  <si>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</si>
  <si>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</si>
  <si>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</si>
  <si>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</si>
  <si>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</si>
  <si>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</si>
  <si>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</si>
  <si>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</si>
  <si>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</si>
  <si>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</si>
  <si>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</si>
  <si>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</si>
  <si>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</si>
  <si>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</si>
  <si>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</si>
  <si>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</si>
  <si>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</si>
  <si>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</si>
  <si>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</si>
  <si>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</si>
  <si>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</si>
  <si>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</si>
  <si>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</si>
  <si>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</si>
  <si>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</si>
  <si>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</si>
  <si>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</si>
  <si>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</si>
  <si>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</si>
  <si>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</si>
  <si>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</si>
  <si>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</si>
  <si>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</si>
  <si>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</si>
  <si>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</si>
  <si>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</si>
  <si>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</si>
  <si>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</si>
  <si>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</si>
  <si>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</si>
  <si>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</si>
  <si>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</si>
  <si>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</si>
  <si>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</si>
  <si>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</si>
  <si>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</si>
  <si>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</si>
  <si>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</si>
  <si>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</si>
  <si>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</si>
  <si>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</si>
  <si>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</si>
  <si>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</si>
  <si>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</si>
  <si>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</si>
  <si>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</si>
  <si>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</si>
  <si>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</si>
  <si>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</si>
  <si>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</si>
  <si>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</si>
  <si>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</si>
  <si>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</si>
  <si>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</si>
  <si>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</si>
  <si>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</si>
  <si>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</si>
  <si>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</si>
  <si>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</si>
  <si>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</si>
  <si>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</si>
  <si>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</si>
  <si>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</si>
  <si>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</si>
  <si>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</si>
  <si>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</si>
  <si>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</si>
  <si>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</si>
  <si>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</si>
  <si>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</si>
  <si>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</si>
  <si>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</si>
  <si>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</si>
  <si>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</si>
  <si>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</si>
  <si>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</si>
  <si>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</si>
  <si>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</si>
  <si>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</si>
  <si>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</si>
  <si>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</si>
  <si>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</si>
  <si>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</si>
  <si>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</si>
  <si>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</si>
  <si>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</si>
  <si>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</si>
  <si>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</si>
  <si>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</si>
  <si>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</si>
  <si>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</si>
  <si>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</si>
  <si>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</si>
  <si>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</si>
  <si>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</si>
  <si>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</si>
  <si>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</si>
  <si>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</si>
  <si>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</si>
  <si>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</si>
  <si>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</si>
  <si>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</si>
  <si>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</si>
  <si>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</si>
  <si>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</si>
  <si>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</si>
  <si>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</si>
  <si>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</si>
  <si>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</si>
  <si>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</si>
  <si>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</si>
  <si>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</si>
  <si>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</si>
  <si>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</si>
  <si>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</si>
  <si>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</si>
  <si>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</si>
  <si>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</si>
  <si>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</si>
  <si>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</si>
  <si>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</si>
  <si>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</si>
  <si>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</si>
  <si>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</si>
  <si>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</si>
  <si>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</si>
  <si>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</si>
  <si>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</si>
  <si>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</si>
  <si>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</si>
  <si>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</si>
  <si>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</si>
  <si>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</si>
  <si>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</si>
  <si>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</si>
  <si>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</si>
  <si>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</si>
  <si>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</si>
  <si>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</si>
  <si>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</si>
  <si>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</si>
  <si>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</si>
  <si>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</si>
  <si>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</si>
  <si>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</si>
  <si>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</si>
  <si>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</si>
  <si>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</si>
  <si>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</si>
  <si>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</si>
  <si>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</si>
  <si>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</si>
  <si>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</si>
  <si>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</si>
  <si>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</si>
  <si>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</si>
  <si>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</si>
  <si>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</si>
  <si>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</si>
  <si>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</si>
  <si>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</si>
  <si>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</si>
  <si>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</si>
  <si>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</si>
  <si>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</si>
  <si>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</si>
  <si>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</si>
  <si>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</si>
  <si>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</si>
  <si>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</si>
  <si>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</si>
  <si>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</si>
  <si>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</si>
  <si>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</si>
  <si>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</si>
  <si>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</si>
  <si>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</si>
  <si>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</si>
  <si>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</si>
  <si>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</si>
  <si>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</si>
  <si>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</si>
  <si>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</si>
  <si>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</si>
  <si>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</si>
  <si>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</si>
  <si>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</si>
  <si>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</si>
  <si>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</si>
  <si>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</si>
  <si>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</si>
  <si>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</si>
  <si>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</si>
  <si>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</si>
  <si>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</si>
  <si>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</si>
  <si>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</si>
  <si>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</si>
  <si>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</si>
  <si>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</si>
  <si>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</si>
  <si>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</si>
  <si>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</si>
  <si>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</si>
  <si>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</si>
  <si>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</si>
  <si>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</si>
  <si>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</si>
  <si>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</si>
  <si>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</si>
  <si>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</si>
  <si>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</si>
  <si>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</si>
  <si>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</si>
  <si>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</si>
  <si>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</si>
  <si>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</si>
  <si>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</si>
  <si>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</si>
  <si>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</si>
  <si>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</si>
  <si>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</si>
  <si>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</si>
  <si>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</si>
  <si>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</si>
  <si>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</si>
  <si>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</si>
  <si>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</si>
  <si>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</si>
  <si>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</si>
  <si>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</si>
  <si>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</si>
  <si>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</si>
  <si>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</si>
  <si>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</si>
  <si>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</si>
  <si>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</si>
  <si>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</si>
  <si>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</si>
  <si>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</si>
  <si>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</si>
  <si>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</si>
  <si>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</si>
  <si>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</si>
  <si>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</si>
  <si>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</si>
  <si>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</si>
  <si>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</si>
  <si>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</si>
  <si>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</si>
  <si>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</si>
  <si>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</si>
  <si>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</si>
  <si>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</si>
  <si>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</si>
  <si>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</si>
  <si>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</si>
  <si>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</si>
  <si>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</si>
  <si>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</si>
  <si>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</si>
  <si>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</si>
  <si>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</si>
  <si>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</si>
  <si>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</si>
  <si>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</si>
  <si>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</si>
  <si>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</si>
  <si>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</si>
  <si>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</si>
  <si>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</si>
  <si>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</si>
  <si>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</si>
  <si>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</si>
  <si>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</si>
  <si>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</si>
  <si>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</si>
  <si>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</si>
  <si>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</si>
  <si>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</si>
  <si>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</si>
  <si>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</si>
  <si>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</si>
  <si>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</si>
  <si>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</si>
  <si>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</si>
  <si>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</si>
  <si>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</si>
  <si>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</si>
  <si>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</si>
  <si>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</si>
  <si>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</si>
  <si>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</si>
  <si>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</si>
  <si>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</si>
  <si>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</si>
  <si>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</si>
  <si>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</si>
  <si>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</si>
  <si>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</si>
  <si>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</si>
  <si>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</si>
  <si>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</si>
  <si>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</si>
  <si>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</si>
  <si>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</si>
  <si>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</si>
  <si>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</si>
  <si>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</si>
  <si>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</si>
  <si>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</si>
  <si>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</si>
  <si>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</si>
  <si>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</si>
  <si>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</si>
  <si>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</si>
  <si>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</si>
  <si>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</si>
  <si>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</si>
  <si>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</si>
  <si>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</si>
  <si>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</si>
  <si>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</si>
  <si>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</si>
  <si>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</si>
  <si>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</si>
  <si>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</si>
  <si>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</si>
  <si>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</si>
  <si>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</si>
  <si>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</si>
  <si>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</si>
  <si>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</si>
  <si>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</si>
  <si>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</si>
  <si>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</si>
  <si>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</si>
  <si>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</si>
  <si>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</si>
  <si>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</si>
  <si>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</si>
  <si>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</si>
  <si>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</si>
  <si>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</si>
  <si>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</si>
  <si>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</si>
  <si>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</si>
  <si>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</si>
  <si>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</si>
  <si>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</si>
  <si>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</si>
  <si>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</si>
  <si>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</si>
  <si>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</si>
  <si>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</si>
  <si>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</si>
  <si>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</si>
  <si>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</si>
  <si>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</si>
  <si>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</si>
  <si>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</si>
  <si>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</si>
  <si>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</si>
  <si>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</si>
  <si>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</si>
  <si>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</si>
  <si>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</si>
  <si>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</si>
  <si>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</si>
  <si>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</si>
  <si>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</si>
  <si>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</si>
  <si>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</si>
  <si>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</si>
  <si>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</si>
  <si>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</si>
  <si>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</si>
  <si>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</si>
  <si>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</si>
  <si>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</si>
  <si>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</si>
  <si>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</si>
  <si>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</si>
  <si>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</si>
  <si>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</si>
  <si>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</si>
  <si>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</si>
  <si>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</si>
  <si>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</si>
  <si>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</si>
  <si>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</si>
  <si>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</si>
  <si>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</si>
  <si>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</si>
  <si>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</si>
  <si>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</si>
  <si>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</si>
  <si>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</si>
  <si>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</si>
  <si>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</si>
  <si>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</si>
  <si>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</si>
  <si>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</si>
  <si>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</si>
  <si>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</si>
  <si>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</si>
  <si>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</si>
  <si>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</si>
  <si>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</si>
  <si>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</si>
  <si>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</si>
  <si>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</si>
  <si>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</si>
  <si>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</si>
  <si>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</si>
  <si>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</si>
  <si>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</si>
  <si>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</si>
  <si>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</si>
  <si>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</si>
  <si>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</si>
  <si>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</si>
  <si>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</si>
  <si>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</si>
  <si>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</si>
  <si>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</si>
  <si>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</si>
  <si>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</si>
  <si>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</si>
  <si>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</si>
  <si>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</si>
  <si>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</si>
  <si>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</si>
  <si>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</si>
  <si>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</si>
  <si>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</si>
  <si>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</si>
  <si>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</si>
  <si>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</si>
  <si>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</si>
  <si>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</si>
  <si>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</si>
  <si>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</si>
  <si>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</si>
  <si>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</si>
  <si>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</si>
  <si>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</si>
  <si>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</si>
  <si>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</si>
  <si>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</si>
  <si>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</si>
  <si>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</si>
  <si>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</si>
  <si>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</si>
  <si>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</si>
  <si>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</si>
  <si>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</si>
  <si>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</si>
  <si>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</si>
  <si>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</si>
  <si>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</si>
  <si>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</si>
  <si>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</si>
  <si>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</si>
  <si>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</si>
  <si>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</si>
  <si>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</si>
  <si>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</si>
  <si>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</si>
  <si>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</si>
  <si>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</si>
  <si>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</si>
  <si>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</si>
  <si>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</si>
  <si>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</si>
  <si>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</si>
  <si>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</si>
  <si>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</si>
  <si>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</si>
  <si>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</si>
  <si>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</si>
  <si>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</si>
  <si>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</si>
  <si>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</si>
  <si>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</si>
  <si>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</si>
  <si>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</si>
  <si>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</si>
  <si>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</si>
  <si>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</si>
  <si>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</si>
  <si>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</si>
  <si>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</si>
  <si>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</si>
  <si>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</si>
  <si>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</si>
  <si>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</si>
  <si>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</si>
  <si>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</si>
  <si>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</si>
  <si>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</si>
  <si>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</si>
  <si>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</si>
  <si>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</si>
  <si>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</si>
  <si>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</si>
  <si>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</si>
  <si>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</si>
  <si>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</si>
  <si>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</si>
  <si>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</si>
  <si>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</si>
  <si>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</si>
  <si>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</si>
  <si>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</si>
  <si>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</si>
  <si>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</si>
  <si>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</si>
  <si>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</si>
  <si>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</si>
  <si>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</si>
  <si>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</si>
  <si>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</si>
  <si>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</si>
  <si>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</si>
  <si>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</si>
  <si>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</si>
  <si>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</si>
  <si>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</si>
  <si>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</si>
  <si>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</si>
  <si>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</si>
  <si>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</si>
  <si>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</si>
  <si>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</si>
  <si>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</si>
  <si>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</si>
  <si>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</si>
  <si>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</si>
  <si>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</si>
  <si>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</si>
  <si>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</si>
  <si>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</si>
  <si>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</si>
  <si>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</si>
  <si>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</si>
  <si>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</si>
  <si>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</si>
  <si>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</si>
  <si>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</si>
  <si>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</si>
  <si>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</si>
  <si>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</si>
  <si>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</si>
  <si>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</si>
  <si>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</si>
  <si>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</si>
  <si>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</si>
  <si>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</si>
  <si>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</si>
  <si>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</si>
  <si>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</si>
  <si>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</si>
  <si>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</si>
  <si>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</si>
  <si>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</si>
  <si>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</si>
  <si>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</si>
  <si>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</si>
  <si>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</si>
  <si>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</si>
  <si>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</si>
  <si>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</si>
  <si>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</si>
  <si>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</si>
  <si>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</si>
  <si>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</si>
  <si>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</si>
  <si>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</si>
  <si>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</si>
  <si>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</si>
  <si>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</si>
  <si>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</si>
  <si>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</si>
  <si>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</si>
  <si>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</si>
  <si>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</si>
  <si>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</si>
  <si>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</si>
  <si>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</si>
  <si>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</si>
  <si>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</si>
  <si>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</si>
  <si>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</si>
  <si>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</si>
  <si>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</si>
  <si>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</si>
  <si>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</si>
  <si>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</si>
  <si>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</si>
  <si>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</si>
  <si>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</si>
  <si>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</si>
  <si>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</si>
  <si>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</si>
  <si>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</si>
  <si>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</si>
  <si>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</si>
  <si>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</si>
  <si>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</si>
  <si>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</si>
  <si>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</si>
  <si>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</si>
  <si>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</si>
  <si>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</si>
  <si>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</si>
  <si>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</si>
  <si>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</si>
  <si>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</si>
  <si>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</si>
  <si>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</si>
  <si>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</si>
  <si>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</si>
  <si>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</si>
  <si>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</si>
  <si>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</si>
  <si>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</si>
  <si>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</si>
  <si>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</si>
  <si>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</si>
  <si>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</si>
  <si>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</si>
  <si>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</si>
  <si>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</si>
  <si>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</si>
  <si>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</si>
  <si>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</si>
  <si>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</si>
  <si>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</si>
  <si>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</si>
  <si>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</si>
  <si>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</si>
  <si>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</si>
  <si>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</si>
  <si>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</si>
  <si>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</si>
  <si>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</si>
  <si>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</si>
  <si>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</si>
  <si>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</si>
  <si>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</si>
  <si>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</si>
  <si>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</si>
  <si>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</si>
  <si>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</si>
  <si>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</si>
  <si>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</si>
  <si>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</si>
  <si>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</si>
  <si>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</si>
  <si>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</si>
  <si>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</si>
  <si>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</si>
  <si>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</si>
  <si>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</si>
  <si>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</si>
  <si>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</si>
  <si>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</si>
  <si>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</si>
  <si>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</si>
  <si>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</si>
  <si>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</si>
  <si>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</si>
  <si>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</si>
  <si>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</si>
  <si>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</si>
  <si>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</si>
  <si>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</si>
  <si>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</si>
  <si>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</si>
  <si>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</si>
  <si>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</si>
  <si>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</si>
  <si>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</si>
  <si>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</si>
  <si>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</si>
  <si>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</si>
  <si>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</si>
  <si>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</si>
  <si>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</si>
  <si>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</si>
  <si>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</si>
  <si>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</si>
  <si>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</si>
  <si>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</si>
  <si>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</si>
  <si>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</si>
  <si>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</si>
  <si>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</si>
  <si>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</si>
  <si>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</si>
  <si>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</si>
  <si>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</si>
  <si>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</si>
  <si>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</si>
  <si>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</si>
  <si>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</si>
  <si>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</si>
  <si>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</si>
  <si>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</si>
  <si>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</si>
  <si>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</si>
  <si>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</si>
  <si>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</si>
  <si>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</si>
  <si>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</si>
  <si>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</si>
  <si>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</si>
  <si>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</si>
  <si>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</si>
  <si>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</si>
  <si>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</si>
  <si>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</si>
  <si>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</si>
  <si>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</si>
  <si>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</si>
  <si>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</si>
  <si>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</si>
  <si>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</si>
  <si>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</si>
  <si>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</si>
  <si>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</si>
  <si>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</si>
  <si>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</si>
  <si>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</si>
  <si>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</si>
  <si>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</si>
  <si>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</si>
  <si>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</si>
  <si>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</si>
  <si>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</si>
  <si>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</si>
  <si>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</si>
  <si>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</si>
  <si>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</si>
  <si>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</si>
  <si>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</si>
  <si>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</si>
  <si>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</si>
  <si>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</si>
  <si>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</si>
  <si>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</si>
  <si>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</si>
  <si>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</si>
  <si>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</si>
  <si>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</si>
  <si>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</si>
  <si>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</si>
  <si>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</si>
  <si>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</si>
  <si>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</si>
  <si>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</si>
  <si>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</si>
  <si>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</si>
  <si>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</si>
  <si>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</si>
  <si>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</si>
  <si>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</si>
  <si>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</si>
  <si>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</si>
  <si>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</si>
  <si>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</si>
  <si>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</si>
  <si>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</si>
  <si>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</si>
  <si>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</si>
  <si>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</si>
  <si>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</si>
  <si>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</si>
  <si>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</si>
  <si>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</si>
  <si>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</si>
  <si>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</si>
  <si>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</si>
  <si>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</si>
  <si>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</si>
  <si>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</si>
  <si>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</si>
  <si>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</si>
  <si>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</si>
  <si>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</si>
  <si>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</si>
  <si>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</si>
  <si>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</si>
  <si>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</si>
  <si>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</si>
  <si>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</si>
  <si>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</si>
  <si>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</si>
  <si>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</si>
  <si>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</si>
  <si>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</si>
  <si>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</si>
  <si>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</si>
  <si>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</si>
  <si>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</si>
  <si>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</si>
  <si>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</si>
  <si>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</si>
  <si>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</si>
  <si>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</si>
  <si>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</si>
  <si>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</si>
  <si>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</si>
  <si>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</si>
  <si>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</si>
  <si>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</si>
  <si>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</si>
  <si>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</si>
  <si>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</si>
  <si>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</si>
  <si>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</si>
  <si>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</si>
  <si>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</si>
  <si>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</si>
  <si>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</si>
  <si>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</si>
  <si>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</si>
  <si>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</si>
  <si>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</si>
  <si>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</si>
  <si>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</si>
  <si>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</si>
  <si>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</si>
  <si>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</si>
  <si>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</si>
  <si>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</si>
  <si>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</si>
  <si>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</si>
  <si>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</si>
  <si>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</si>
  <si>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</si>
  <si>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</si>
  <si>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</si>
  <si>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</si>
  <si>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</si>
  <si>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</si>
  <si>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</si>
  <si>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</si>
  <si>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</si>
  <si>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</si>
  <si>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</si>
  <si>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</si>
  <si>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</si>
  <si>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</si>
  <si>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</si>
  <si>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</si>
  <si>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</si>
  <si>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</si>
  <si>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</si>
  <si>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</si>
  <si>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</si>
  <si>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</si>
  <si>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</si>
  <si>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</si>
  <si>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</si>
  <si>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</si>
  <si>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</si>
  <si>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</si>
  <si>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</si>
  <si>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</si>
  <si>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</si>
  <si>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</si>
  <si>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</si>
  <si>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</si>
  <si>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</si>
  <si>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</si>
  <si>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</si>
  <si>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</si>
  <si>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</si>
  <si>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</si>
  <si>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</si>
  <si>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</si>
  <si>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</si>
  <si>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</si>
  <si>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</si>
  <si>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</si>
  <si>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</si>
  <si>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</si>
  <si>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</si>
  <si>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</si>
  <si>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</si>
  <si>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</si>
  <si>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</si>
  <si>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</si>
  <si>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</si>
  <si>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</si>
  <si>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</si>
  <si>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</si>
  <si>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</si>
  <si>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</si>
  <si>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</si>
  <si>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</si>
  <si>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</si>
  <si>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</si>
  <si>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</si>
  <si>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</si>
  <si>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</si>
  <si>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</si>
  <si>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</si>
  <si>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</si>
  <si>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</si>
  <si>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</si>
  <si>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</si>
  <si>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</si>
  <si>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</si>
  <si>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</si>
  <si>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</si>
  <si>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</si>
  <si>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</si>
  <si>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</si>
  <si>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</si>
  <si>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</si>
  <si>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</si>
  <si>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</si>
  <si>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</si>
  <si>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</si>
  <si>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</si>
  <si>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</si>
  <si>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</si>
  <si>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</si>
  <si>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</si>
  <si>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</si>
  <si>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</si>
  <si>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</si>
  <si>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</si>
  <si>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</si>
  <si>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</si>
  <si>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</si>
  <si>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</si>
  <si>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</si>
  <si>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</si>
  <si>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</si>
  <si>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</si>
  <si>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</si>
  <si>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</si>
  <si>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</si>
  <si>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</si>
  <si>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</si>
  <si>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</si>
  <si>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</si>
  <si>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</si>
  <si>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</si>
  <si>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</si>
  <si>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</si>
  <si>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</si>
  <si>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</si>
  <si>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</si>
  <si>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</si>
  <si>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</si>
  <si>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</si>
  <si>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</si>
  <si>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</si>
  <si>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</si>
  <si>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</si>
  <si>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</si>
  <si>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</si>
  <si>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</si>
  <si>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</si>
  <si>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</si>
  <si>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</si>
  <si>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</si>
  <si>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</si>
  <si>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</si>
  <si>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</si>
  <si>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</si>
  <si>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</si>
  <si>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</si>
  <si>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</si>
  <si>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</si>
  <si>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</si>
  <si>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</si>
  <si>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</si>
  <si>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</si>
  <si>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</si>
  <si>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</si>
  <si>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</si>
  <si>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</si>
  <si>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</si>
  <si>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</si>
  <si>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</si>
  <si>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</si>
  <si>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</si>
  <si>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</si>
  <si>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</si>
  <si>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</si>
  <si>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</si>
  <si>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</si>
  <si>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</si>
  <si>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</si>
  <si>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</si>
  <si>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</si>
  <si>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</si>
  <si>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</si>
  <si>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</si>
  <si>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</si>
  <si>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</si>
  <si>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</si>
  <si>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</si>
  <si>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</si>
  <si>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</si>
  <si>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</si>
  <si>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</si>
  <si>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</si>
  <si>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</si>
  <si>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</si>
  <si>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</si>
  <si>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</si>
  <si>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</si>
  <si>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</si>
  <si>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</si>
  <si>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</si>
  <si>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</si>
  <si>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</si>
  <si>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</si>
  <si>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</si>
  <si>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</si>
  <si>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</si>
  <si>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</si>
  <si>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</si>
  <si>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</si>
  <si>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</si>
  <si>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</si>
  <si>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</si>
  <si>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</si>
  <si>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</si>
  <si>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</si>
  <si>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</si>
  <si>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</si>
  <si>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</si>
  <si>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</si>
  <si>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</si>
  <si>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</si>
  <si>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</si>
  <si>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</si>
  <si>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</si>
  <si>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</si>
  <si>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</si>
  <si>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</si>
  <si>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</si>
  <si>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</si>
  <si>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</si>
  <si>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</si>
  <si>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</si>
  <si>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</si>
  <si>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</si>
  <si>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</si>
  <si>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</si>
  <si>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</si>
  <si>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</si>
  <si>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</si>
  <si>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</si>
  <si>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</si>
  <si>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</si>
  <si>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</si>
  <si>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</si>
  <si>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</si>
  <si>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</si>
  <si>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</si>
  <si>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</si>
  <si>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</si>
  <si>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</si>
  <si>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</si>
  <si>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</si>
  <si>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</si>
  <si>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</si>
  <si>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</si>
  <si>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</si>
  <si>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</si>
  <si>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</si>
  <si>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</si>
  <si>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</si>
  <si>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</si>
  <si>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</si>
  <si>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</si>
  <si>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</si>
  <si>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</si>
  <si>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</si>
  <si>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</si>
  <si>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</si>
  <si>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</si>
  <si>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</si>
  <si>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</si>
  <si>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</si>
  <si>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</si>
  <si>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</si>
  <si>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</si>
  <si>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</si>
  <si>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</si>
  <si>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</si>
  <si>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</si>
  <si>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</si>
  <si>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</si>
  <si>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</si>
  <si>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</si>
  <si>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</si>
  <si>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</si>
  <si>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</si>
  <si>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</si>
  <si>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</si>
  <si>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</si>
  <si>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</si>
  <si>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</si>
  <si>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</si>
  <si>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</si>
  <si>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</si>
  <si>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</si>
  <si>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</si>
  <si>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</si>
  <si>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</si>
  <si>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</si>
  <si>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</si>
  <si>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</si>
  <si>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</si>
  <si>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</si>
  <si>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</si>
  <si>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</si>
  <si>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</si>
  <si>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</si>
  <si>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</si>
  <si>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</si>
  <si>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</si>
  <si>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</si>
  <si>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</si>
  <si>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</si>
  <si>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</si>
  <si>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</si>
  <si>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</si>
  <si>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</si>
  <si>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</si>
  <si>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</si>
  <si>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</si>
  <si>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</si>
  <si>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</si>
  <si>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</si>
  <si>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</si>
  <si>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</si>
  <si>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</si>
  <si>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</si>
  <si>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</si>
  <si>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</si>
  <si>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</si>
  <si>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</si>
  <si>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</si>
  <si>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</si>
  <si>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</si>
  <si>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</si>
  <si>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</si>
  <si>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</si>
  <si>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</si>
  <si>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</si>
  <si>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</si>
  <si>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</si>
  <si>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</si>
  <si>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</si>
  <si>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</si>
  <si>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</si>
  <si>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</si>
  <si>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</si>
  <si>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</si>
  <si>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</si>
  <si>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</si>
  <si>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</si>
  <si>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</si>
  <si>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</si>
  <si>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</si>
  <si>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</si>
  <si>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</si>
  <si>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</si>
  <si>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</si>
  <si>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</si>
  <si>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</si>
  <si>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</si>
  <si>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</si>
  <si>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</si>
  <si>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</si>
  <si>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</si>
  <si>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</si>
  <si>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</si>
  <si>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</si>
  <si>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</si>
  <si>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</si>
  <si>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</si>
  <si>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</si>
  <si>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</si>
  <si>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</si>
  <si>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</si>
  <si>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</si>
  <si>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</si>
  <si>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</si>
  <si>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</si>
  <si>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</si>
  <si>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</si>
  <si>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</si>
  <si>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</si>
  <si>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</si>
  <si>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</si>
  <si>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</si>
  <si>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</si>
  <si>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</si>
  <si>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</si>
  <si>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</si>
  <si>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</si>
  <si>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</si>
  <si>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</si>
  <si>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</si>
  <si>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</si>
  <si>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</si>
  <si>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</si>
  <si>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</si>
  <si>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</si>
  <si>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</si>
  <si>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</si>
  <si>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</si>
  <si>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</si>
  <si>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</si>
  <si>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</si>
  <si>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</si>
  <si>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</si>
  <si>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</si>
  <si>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</si>
  <si>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</si>
  <si>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</si>
  <si>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</si>
  <si>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</si>
  <si>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</si>
  <si>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</si>
  <si>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</si>
  <si>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</si>
  <si>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</si>
  <si>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</si>
  <si>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</si>
  <si>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</si>
  <si>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</si>
  <si>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</si>
  <si>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</si>
  <si>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</si>
  <si>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</si>
  <si>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</si>
  <si>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</si>
  <si>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</si>
  <si>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</si>
  <si>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</si>
  <si>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</si>
  <si>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</si>
  <si>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</si>
  <si>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</si>
  <si>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</si>
  <si>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</si>
  <si>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</si>
  <si>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</si>
  <si>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</si>
  <si>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</si>
  <si>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</si>
  <si>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</si>
  <si>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</si>
  <si>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</si>
  <si>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</si>
  <si>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</si>
  <si>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</si>
  <si>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</si>
  <si>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</si>
  <si>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</si>
  <si>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</si>
  <si>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</si>
  <si>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</si>
  <si>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</si>
  <si>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</si>
  <si>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</si>
  <si>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</si>
  <si>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</si>
  <si>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</si>
  <si>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</si>
  <si>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</si>
  <si>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</si>
  <si>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</si>
  <si>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</si>
  <si>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</si>
  <si>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</si>
  <si>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</si>
  <si>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</si>
  <si>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</si>
  <si>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</si>
  <si>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</si>
  <si>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</si>
  <si>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</si>
  <si>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</si>
  <si>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</si>
  <si>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</si>
  <si>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</si>
  <si>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</si>
  <si>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</si>
  <si>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</si>
  <si>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</si>
  <si>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</si>
  <si>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</si>
  <si>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</si>
  <si>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</si>
  <si>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</si>
  <si>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</si>
  <si>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</si>
  <si>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</si>
  <si>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</si>
  <si>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</si>
  <si>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</si>
  <si>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</si>
  <si>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</si>
  <si>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</si>
  <si>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</si>
  <si>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</si>
  <si>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</si>
  <si>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</si>
  <si>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</si>
  <si>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</si>
  <si>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</si>
  <si>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</si>
  <si>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</si>
  <si>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</si>
  <si>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</si>
  <si>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</si>
  <si>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</si>
  <si>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</si>
  <si>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</si>
  <si>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</si>
  <si>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</si>
  <si>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</si>
  <si>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</si>
  <si>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</si>
  <si>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</si>
  <si>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</si>
  <si>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</si>
  <si>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</si>
  <si>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</si>
  <si>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</si>
  <si>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</si>
  <si>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</si>
  <si>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</si>
  <si>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</si>
  <si>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</si>
  <si>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</si>
  <si>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</si>
  <si>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</si>
  <si>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</si>
  <si>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</si>
  <si>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</si>
  <si>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</si>
  <si>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</si>
  <si>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</si>
  <si>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</si>
  <si>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</si>
  <si>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</si>
  <si>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</si>
  <si>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</si>
  <si>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</si>
  <si>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</si>
  <si>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</si>
  <si>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</si>
  <si>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</si>
  <si>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</si>
  <si>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</si>
  <si>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</si>
  <si>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</si>
  <si>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</si>
  <si>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</si>
  <si>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</si>
  <si>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</si>
  <si>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</si>
  <si>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</si>
  <si>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</si>
  <si>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</si>
  <si>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</si>
  <si>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</si>
  <si>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</si>
  <si>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</si>
  <si>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</si>
  <si>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</si>
  <si>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</si>
  <si>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</si>
  <si>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</si>
  <si>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</si>
  <si>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</si>
  <si>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</si>
  <si>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</si>
  <si>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</si>
  <si>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</si>
  <si>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</si>
  <si>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</si>
  <si>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</si>
  <si>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</si>
  <si>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</si>
  <si>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</si>
  <si>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</si>
  <si>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</si>
  <si>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</si>
  <si>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</si>
  <si>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</si>
  <si>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</si>
  <si>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</si>
  <si>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</si>
  <si>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</si>
  <si>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</si>
  <si>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</si>
  <si>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</si>
  <si>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</si>
  <si>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</si>
  <si>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</si>
  <si>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</si>
  <si>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</si>
  <si>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</si>
  <si>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</si>
  <si>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</si>
  <si>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</si>
  <si>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</si>
  <si>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</si>
  <si>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</si>
  <si>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</si>
  <si>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</si>
  <si>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</si>
  <si>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</si>
  <si>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</si>
  <si>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</si>
  <si>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</si>
  <si>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</si>
  <si>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</si>
  <si>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</si>
  <si>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</si>
  <si>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</si>
  <si>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</si>
  <si>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</si>
  <si>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</si>
  <si>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</si>
  <si>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</si>
  <si>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</si>
  <si>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</si>
  <si>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</si>
  <si>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</si>
  <si>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</si>
  <si>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</si>
  <si>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</si>
  <si>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</si>
  <si>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</si>
  <si>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</si>
  <si>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</si>
  <si>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</si>
  <si>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</si>
  <si>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</si>
  <si>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</si>
  <si>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</si>
  <si>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</si>
  <si>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</si>
  <si>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</si>
  <si>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</si>
  <si>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</si>
  <si>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</si>
  <si>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</si>
  <si>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</si>
  <si>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</si>
  <si>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</si>
  <si>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</si>
  <si>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</si>
  <si>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</si>
  <si>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</si>
  <si>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</si>
  <si>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</si>
  <si>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</si>
  <si>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</si>
  <si>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</si>
  <si>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</si>
  <si>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</si>
  <si>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</si>
  <si>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</si>
  <si>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</si>
  <si>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</si>
  <si>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</si>
  <si>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</si>
  <si>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</si>
  <si>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</si>
  <si>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</si>
  <si>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</si>
  <si>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</si>
  <si>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</si>
  <si>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</si>
  <si>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</si>
  <si>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</si>
  <si>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</si>
  <si>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</si>
  <si>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</si>
  <si>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</si>
  <si>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</si>
  <si>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</si>
  <si>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</si>
  <si>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</si>
  <si>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</si>
  <si>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</si>
  <si>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</si>
  <si>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</si>
  <si>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</si>
  <si>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</si>
  <si>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</si>
  <si>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</si>
  <si>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</si>
  <si>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</si>
  <si>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</si>
  <si>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</si>
  <si>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</si>
  <si>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</si>
  <si>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</si>
  <si>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</si>
  <si>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</si>
  <si>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</si>
  <si>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</si>
  <si>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</si>
  <si>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</si>
  <si>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</si>
  <si>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</si>
  <si>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</si>
  <si>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</si>
  <si>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</si>
  <si>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</si>
  <si>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</si>
  <si>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</si>
  <si>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</si>
  <si>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</si>
  <si>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</si>
  <si>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</si>
  <si>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</si>
  <si>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</si>
  <si>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</si>
  <si>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</si>
  <si>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</si>
  <si>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</si>
  <si>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</si>
  <si>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</si>
  <si>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</si>
  <si>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</si>
  <si>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</si>
  <si>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</si>
  <si>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</si>
  <si>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</si>
  <si>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</si>
  <si>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</si>
  <si>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</si>
  <si>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</si>
  <si>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</si>
  <si>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</si>
  <si>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</si>
  <si>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</si>
  <si>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</si>
  <si>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</si>
  <si>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</si>
  <si>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</si>
  <si>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</si>
  <si>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</si>
  <si>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</si>
  <si>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</si>
  <si>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</si>
  <si>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</si>
  <si>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</si>
  <si>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</si>
  <si>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</si>
  <si>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</si>
  <si>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</si>
  <si>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</si>
  <si>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</si>
  <si>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</si>
  <si>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</si>
  <si>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</si>
  <si>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</si>
  <si>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</si>
  <si>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</si>
  <si>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</si>
  <si>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</si>
  <si>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</si>
  <si>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</si>
  <si>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</si>
  <si>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</si>
  <si>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</si>
  <si>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</si>
  <si>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</si>
  <si>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</si>
  <si>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</si>
  <si>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</si>
  <si>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</si>
  <si>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</si>
  <si>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</si>
  <si>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</si>
  <si>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</si>
  <si>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</si>
  <si>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</si>
  <si>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</si>
  <si>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</si>
  <si>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</si>
  <si>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</si>
  <si>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</si>
  <si>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</si>
  <si>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</si>
  <si>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</si>
  <si>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</si>
  <si>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</si>
  <si>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</si>
  <si>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</si>
  <si>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</si>
  <si>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</si>
  <si>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</si>
  <si>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</si>
  <si>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</si>
  <si>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</si>
  <si>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</si>
  <si>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</si>
  <si>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</si>
  <si>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</si>
  <si>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</si>
  <si>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</si>
  <si>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</si>
  <si>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</si>
  <si>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</si>
  <si>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</si>
  <si>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</si>
  <si>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</si>
  <si>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</si>
  <si>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</si>
  <si>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</si>
  <si>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</si>
  <si>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</si>
  <si>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</si>
  <si>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</si>
  <si>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</si>
  <si>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</si>
  <si>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</si>
  <si>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</si>
  <si>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</si>
  <si>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</si>
  <si>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</si>
  <si>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</si>
  <si>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</si>
  <si>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</si>
  <si>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</si>
  <si>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</si>
  <si>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</si>
  <si>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</si>
  <si>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</si>
  <si>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</si>
  <si>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</si>
  <si>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</si>
  <si>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</si>
  <si>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</si>
  <si>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</si>
  <si>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</si>
  <si>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</si>
  <si>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</si>
  <si>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</si>
  <si>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</si>
  <si>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</si>
  <si>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</si>
  <si>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</si>
  <si>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</si>
  <si>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</si>
  <si>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</si>
  <si>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</si>
  <si>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</si>
  <si>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</si>
  <si>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</si>
  <si>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</si>
  <si>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</si>
  <si>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</si>
  <si>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</si>
  <si>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</si>
  <si>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</si>
  <si>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</si>
  <si>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</si>
  <si>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</si>
  <si>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</si>
  <si>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</si>
  <si>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</si>
  <si>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</si>
  <si>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</si>
  <si>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</si>
  <si>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</si>
  <si>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</si>
  <si>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</si>
  <si>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</si>
  <si>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</si>
  <si>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</si>
  <si>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</si>
  <si>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</si>
  <si>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</si>
  <si>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</si>
  <si>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</si>
  <si>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</si>
  <si>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</si>
  <si>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</si>
  <si>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</si>
  <si>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</si>
  <si>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</si>
  <si>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</si>
  <si>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</si>
  <si>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</si>
  <si>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</si>
  <si>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</si>
  <si>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</si>
  <si>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</si>
  <si>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</si>
  <si>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</si>
  <si>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</si>
  <si>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</si>
  <si>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</si>
  <si>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</si>
  <si>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</si>
  <si>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</si>
  <si>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</si>
  <si>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</si>
  <si>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</si>
  <si>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</si>
  <si>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</si>
  <si>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</si>
  <si>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</si>
  <si>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</si>
  <si>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</si>
  <si>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</si>
  <si>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</si>
  <si>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</si>
  <si>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</si>
  <si>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</si>
  <si>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</si>
  <si>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</si>
  <si>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</si>
  <si>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</si>
  <si>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</si>
  <si>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</si>
  <si>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</si>
  <si>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</si>
  <si>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</si>
  <si>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</si>
  <si>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</si>
  <si>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</si>
  <si>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</si>
  <si>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</si>
  <si>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</si>
  <si>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</si>
  <si>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</si>
  <si>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</si>
  <si>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</si>
  <si>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</si>
  <si>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</si>
  <si>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</si>
  <si>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</si>
  <si>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</si>
  <si>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</si>
  <si>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</si>
  <si>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</si>
  <si>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</si>
  <si>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</si>
  <si>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</si>
  <si>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</si>
  <si>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</si>
  <si>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</si>
  <si>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</si>
  <si>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</si>
  <si>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</si>
  <si>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</si>
  <si>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</si>
  <si>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</si>
  <si>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</si>
  <si>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</si>
  <si>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</si>
  <si>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</si>
  <si>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</si>
  <si>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</si>
  <si>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</si>
  <si>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</si>
  <si>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</si>
  <si>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</si>
  <si>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</si>
  <si>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</si>
  <si>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</si>
  <si>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</si>
  <si>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</si>
  <si>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</si>
  <si>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</si>
  <si>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</si>
  <si>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</si>
  <si>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</si>
  <si>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</si>
  <si>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</si>
  <si>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</si>
  <si>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</si>
  <si>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</si>
  <si>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</si>
  <si>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</si>
  <si>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</si>
  <si>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</si>
  <si>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</si>
  <si>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</si>
  <si>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</si>
  <si>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</si>
  <si>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</si>
  <si>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</si>
  <si>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</si>
  <si>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</si>
  <si>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</si>
  <si>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</si>
  <si>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</si>
  <si>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</si>
  <si>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</si>
  <si>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</si>
  <si>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</si>
  <si>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</si>
  <si>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</si>
  <si>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</si>
  <si>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</si>
  <si>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</si>
  <si>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</si>
  <si>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</si>
  <si>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</si>
  <si>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</si>
  <si>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</si>
  <si>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</si>
  <si>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</si>
  <si>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</si>
  <si>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</si>
  <si>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</si>
  <si>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</si>
  <si>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</si>
  <si>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</si>
  <si>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</si>
  <si>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</si>
  <si>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</si>
  <si>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</si>
  <si>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</si>
  <si>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</si>
  <si>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</si>
  <si>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</si>
  <si>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</si>
  <si>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</si>
  <si>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</si>
  <si>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</si>
  <si>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</si>
  <si>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</si>
  <si>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</si>
  <si>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</si>
  <si>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</si>
  <si>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</si>
  <si>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</si>
  <si>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</si>
  <si>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</si>
  <si>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</si>
  <si>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</si>
  <si>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</si>
  <si>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</si>
  <si>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</si>
  <si>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</si>
  <si>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</si>
  <si>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</si>
  <si>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</si>
  <si>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</si>
  <si>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</si>
  <si>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</si>
  <si>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</si>
  <si>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</si>
  <si>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</si>
  <si>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</si>
  <si>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</si>
  <si>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</si>
  <si>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</si>
  <si>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</si>
  <si>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</si>
  <si>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</si>
  <si>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</si>
  <si>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</si>
  <si>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</si>
  <si>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</si>
  <si>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</si>
  <si>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</si>
  <si>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</si>
  <si>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</si>
  <si>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</si>
  <si>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</si>
  <si>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</si>
  <si>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</si>
  <si>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</si>
  <si>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</si>
  <si>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</si>
  <si>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</si>
  <si>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</si>
  <si>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</si>
  <si>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</si>
  <si>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</si>
  <si>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</si>
  <si>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</si>
  <si>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</si>
  <si>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</si>
  <si>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</si>
  <si>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</si>
  <si>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</si>
  <si>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</si>
  <si>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</si>
  <si>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</si>
  <si>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</si>
  <si>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</si>
  <si>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</si>
  <si>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</si>
  <si>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</si>
  <si>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</si>
  <si>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</si>
  <si>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</si>
  <si>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</si>
  <si>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</si>
  <si>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</si>
  <si>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</si>
  <si>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</si>
  <si>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</si>
  <si>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</si>
  <si>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</si>
  <si>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</si>
  <si>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</si>
  <si>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</si>
  <si>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</si>
  <si>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</si>
  <si>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</si>
  <si>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</si>
  <si>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</si>
  <si>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</si>
  <si>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</si>
  <si>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</si>
  <si>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</si>
  <si>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</si>
  <si>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</si>
  <si>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</si>
  <si>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</si>
  <si>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</si>
  <si>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</si>
  <si>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</si>
  <si>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</si>
  <si>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</si>
  <si>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</si>
  <si>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</si>
  <si>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</si>
  <si>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</si>
  <si>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</si>
  <si>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</si>
  <si>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</si>
  <si>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</si>
  <si>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</si>
  <si>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</si>
  <si>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</si>
  <si>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</si>
  <si>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</si>
  <si>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</si>
  <si>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</si>
  <si>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</si>
  <si>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</si>
  <si>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</si>
  <si>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</si>
  <si>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</si>
  <si>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</si>
  <si>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</si>
  <si>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</si>
  <si>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</si>
  <si>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</si>
  <si>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</si>
  <si>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</si>
  <si>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</si>
  <si>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</si>
  <si>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</si>
  <si>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</si>
  <si>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</si>
  <si>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</si>
  <si>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</si>
  <si>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</si>
  <si>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</si>
  <si>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</si>
  <si>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</si>
  <si>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</si>
  <si>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</si>
  <si>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</si>
  <si>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</si>
  <si>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</si>
  <si>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</si>
  <si>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</si>
  <si>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</si>
  <si>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</si>
  <si>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</si>
  <si>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</si>
  <si>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</si>
  <si>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</si>
  <si>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</si>
  <si>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</si>
  <si>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</si>
  <si>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</si>
  <si>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</si>
  <si>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</si>
  <si>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</si>
  <si>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</si>
  <si>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</si>
  <si>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</si>
  <si>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</si>
  <si>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</si>
  <si>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</si>
  <si>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</si>
  <si>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</si>
  <si>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</si>
  <si>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</si>
  <si>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</si>
  <si>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</si>
  <si>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</si>
  <si>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</si>
  <si>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</si>
  <si>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</si>
  <si>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</si>
  <si>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</si>
  <si>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</si>
  <si>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</si>
  <si>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</si>
  <si>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</si>
  <si>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</si>
  <si>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</si>
  <si>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</si>
  <si>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</si>
  <si>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</si>
  <si>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</si>
  <si>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</si>
  <si>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</si>
  <si>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</si>
  <si>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</si>
  <si>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</si>
  <si>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</si>
  <si>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</si>
  <si>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</si>
  <si>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</si>
  <si>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</si>
  <si>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</si>
  <si>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</si>
  <si>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</si>
  <si>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</si>
  <si>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</si>
  <si>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</si>
  <si>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</si>
  <si>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</si>
  <si>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</si>
  <si>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</si>
  <si>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</si>
  <si>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</si>
  <si>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</si>
  <si>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</si>
  <si>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</si>
  <si>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</si>
  <si>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</si>
  <si>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</si>
  <si>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</si>
  <si>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</si>
  <si>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</si>
  <si>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</si>
  <si>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</si>
  <si>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</si>
  <si>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</si>
  <si>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</si>
  <si>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</si>
  <si>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</si>
  <si>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</si>
  <si>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</si>
  <si>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</si>
  <si>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</si>
  <si>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</si>
  <si>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</si>
  <si>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</si>
  <si>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</si>
  <si>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</si>
  <si>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</si>
  <si>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</si>
  <si>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</si>
  <si>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</si>
  <si>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</si>
  <si>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</si>
  <si>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</si>
  <si>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</si>
  <si>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</si>
  <si>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</si>
  <si>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</si>
  <si>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</si>
  <si>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</si>
  <si>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</si>
  <si>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</si>
  <si>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</si>
  <si>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</si>
  <si>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</si>
  <si>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</si>
  <si>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</si>
  <si>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</si>
  <si>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</si>
  <si>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</si>
  <si>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</si>
  <si>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</si>
  <si>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</si>
  <si>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</si>
  <si>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</si>
  <si>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</si>
  <si>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</si>
  <si>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</si>
  <si>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</si>
  <si>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</si>
  <si>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</si>
  <si>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</si>
  <si>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</si>
  <si>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</si>
  <si>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</si>
  <si>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</si>
  <si>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</si>
  <si>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</si>
  <si>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</si>
  <si>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</si>
  <si>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</si>
  <si>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</si>
  <si>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</si>
  <si>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</si>
  <si>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</si>
  <si>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</si>
  <si>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</si>
  <si>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</si>
  <si>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</si>
  <si>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</si>
  <si>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</si>
  <si>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</si>
  <si>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</si>
  <si>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</si>
  <si>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</si>
  <si>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</si>
  <si>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</si>
  <si>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</si>
  <si>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</si>
  <si>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</si>
  <si>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</si>
  <si>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</si>
  <si>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</si>
  <si>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</si>
  <si>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</si>
  <si>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</si>
  <si>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</si>
  <si>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</si>
  <si>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</si>
  <si>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</si>
  <si>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</si>
  <si>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</si>
  <si>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</si>
  <si>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</si>
  <si>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</si>
  <si>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</si>
  <si>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</si>
  <si>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</si>
  <si>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</si>
  <si>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</si>
  <si>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</si>
  <si>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</si>
  <si>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</si>
  <si>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</si>
  <si>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</si>
  <si>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</si>
  <si>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</si>
  <si>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</si>
  <si>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</si>
  <si>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</si>
  <si>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</si>
  <si>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</si>
  <si>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</si>
  <si>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</si>
  <si>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</si>
  <si>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</si>
  <si>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</si>
  <si>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</si>
  <si>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</si>
  <si>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</si>
  <si>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</si>
  <si>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</si>
  <si>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</si>
  <si>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</si>
  <si>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</si>
  <si>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</si>
  <si>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</si>
  <si>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</si>
  <si>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</si>
  <si>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</si>
  <si>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</si>
  <si>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</si>
  <si>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</si>
  <si>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</si>
  <si>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</si>
  <si>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</si>
  <si>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</si>
  <si>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</si>
  <si>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</si>
  <si>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</si>
  <si>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</si>
  <si>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</si>
  <si>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</si>
  <si>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</si>
  <si>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</si>
  <si>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</si>
  <si>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</si>
  <si>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</si>
  <si>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</si>
  <si>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</si>
  <si>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</si>
  <si>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</si>
  <si>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</si>
  <si>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</si>
  <si>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</si>
  <si>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</si>
  <si>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</si>
  <si>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</si>
  <si>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</si>
  <si>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</si>
  <si>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</si>
  <si>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</si>
  <si>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</si>
  <si>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</si>
  <si>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</si>
  <si>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</si>
  <si>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</si>
  <si>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</si>
  <si>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</si>
  <si>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</si>
  <si>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</si>
  <si>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</si>
  <si>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</si>
  <si>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</si>
  <si>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</si>
  <si>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</si>
  <si>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</si>
  <si>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</si>
  <si>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</si>
  <si>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</si>
  <si>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</si>
  <si>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</si>
  <si>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</si>
  <si>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</si>
  <si>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</si>
  <si>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</si>
  <si>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</si>
  <si>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</si>
  <si>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</si>
  <si>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</si>
  <si>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</si>
  <si>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</si>
  <si>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</si>
  <si>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</si>
  <si>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</si>
  <si>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</si>
  <si>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</si>
  <si>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</si>
  <si>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</si>
  <si>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</si>
  <si>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</si>
  <si>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</si>
  <si>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</si>
  <si>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</si>
  <si>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</si>
  <si>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</si>
  <si>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</si>
  <si>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</si>
  <si>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</si>
  <si>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</si>
  <si>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</si>
  <si>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</si>
  <si>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</si>
  <si>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</si>
  <si>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</si>
  <si>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</si>
  <si>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</si>
  <si>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</si>
  <si>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</si>
  <si>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</si>
  <si>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</si>
  <si>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</si>
  <si>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</si>
  <si>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</si>
  <si>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</si>
  <si>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</si>
  <si>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</si>
  <si>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</si>
  <si>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</si>
  <si>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</si>
  <si>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</si>
  <si>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</si>
  <si>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</si>
  <si>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</si>
  <si>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</si>
  <si>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</si>
  <si>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</si>
  <si>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</si>
  <si>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</si>
  <si>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</si>
  <si>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</si>
  <si>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</si>
  <si>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</si>
  <si>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</si>
  <si>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</si>
  <si>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</si>
  <si>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</si>
  <si>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</si>
  <si>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</si>
  <si>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</si>
  <si>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</si>
  <si>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</si>
  <si>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</si>
  <si>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</si>
  <si>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</si>
  <si>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</si>
  <si>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</si>
  <si>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</si>
  <si>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</si>
  <si>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</si>
  <si>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</si>
  <si>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</si>
  <si>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</si>
  <si>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</si>
  <si>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</si>
  <si>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</si>
  <si>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</si>
  <si>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</si>
  <si>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</si>
  <si>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</si>
  <si>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</si>
  <si>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</si>
  <si>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</si>
  <si>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</si>
  <si>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</si>
  <si>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</si>
  <si>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</si>
  <si>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</si>
  <si>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</si>
  <si>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</si>
  <si>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</si>
  <si>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</si>
  <si>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</si>
  <si>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</si>
  <si>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</si>
  <si>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</si>
  <si>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</si>
  <si>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</si>
  <si>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</si>
  <si>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</si>
  <si>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</si>
  <si>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</si>
  <si>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</si>
  <si>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</si>
  <si>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</si>
  <si>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</si>
  <si>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</si>
  <si>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</si>
  <si>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</si>
  <si>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</si>
  <si>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</si>
  <si>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</si>
  <si>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</si>
  <si>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</si>
  <si>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</si>
  <si>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</si>
  <si>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</si>
  <si>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</si>
  <si>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</si>
  <si>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</si>
  <si>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</si>
  <si>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</si>
  <si>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</si>
  <si>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</si>
  <si>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</si>
  <si>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</si>
  <si>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</si>
  <si>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</si>
  <si>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</si>
  <si>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</si>
  <si>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</si>
  <si>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</si>
  <si>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</si>
  <si>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</si>
  <si>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</si>
  <si>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</si>
  <si>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</si>
  <si>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</si>
  <si>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</si>
  <si>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</si>
  <si>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</si>
  <si>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</si>
  <si>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</si>
  <si>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</si>
  <si>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</si>
  <si>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</si>
  <si>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</si>
  <si>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</si>
  <si>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</si>
  <si>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</si>
  <si>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</si>
  <si>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</si>
  <si>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</si>
  <si>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</si>
  <si>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</si>
  <si>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</si>
  <si>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</si>
  <si>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</si>
  <si>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</si>
  <si>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</si>
  <si>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</si>
  <si>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</si>
  <si>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</si>
  <si>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</si>
  <si>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</si>
  <si>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</si>
  <si>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</si>
  <si>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</si>
  <si>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</si>
  <si>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</si>
  <si>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</si>
  <si>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</si>
  <si>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</si>
  <si>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</si>
  <si>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</si>
  <si>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</si>
  <si>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</si>
  <si>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</si>
  <si>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</si>
  <si>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</si>
  <si>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</si>
  <si>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</si>
  <si>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</si>
  <si>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</si>
  <si>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</si>
  <si>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</si>
  <si>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</si>
  <si>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</si>
  <si>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</si>
  <si>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</si>
  <si>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</si>
  <si>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</si>
  <si>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</si>
  <si>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</si>
  <si>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</si>
  <si>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</si>
  <si>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</si>
  <si>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</si>
  <si>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</si>
  <si>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</si>
  <si>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</si>
  <si>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</si>
  <si>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</si>
  <si>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</si>
  <si>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</si>
  <si>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</si>
  <si>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</si>
  <si>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</si>
  <si>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</si>
  <si>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</si>
  <si>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</si>
  <si>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</si>
  <si>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</si>
  <si>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</si>
  <si>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</si>
  <si>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</si>
  <si>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</si>
  <si>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</si>
  <si>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</si>
  <si>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</si>
  <si>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</si>
  <si>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</si>
  <si>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</si>
  <si>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</si>
  <si>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</si>
  <si>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</si>
  <si>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</si>
  <si>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</si>
  <si>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</si>
  <si>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</si>
  <si>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</si>
  <si>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</si>
  <si>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</si>
  <si>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</si>
  <si>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</si>
  <si>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</si>
  <si>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</si>
  <si>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</si>
  <si>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</si>
  <si>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</si>
  <si>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</si>
  <si>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</si>
  <si>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</si>
  <si>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</si>
  <si>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</si>
  <si>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</si>
  <si>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</si>
  <si>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</si>
  <si>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</si>
  <si>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</si>
  <si>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</si>
  <si>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</si>
  <si>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</si>
  <si>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</si>
  <si>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</si>
  <si>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</si>
  <si>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</si>
  <si>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</si>
  <si>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</si>
  <si>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</si>
  <si>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</si>
  <si>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</si>
  <si>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</si>
  <si>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</si>
  <si>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</si>
  <si>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</si>
  <si>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</si>
  <si>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</si>
  <si>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</si>
  <si>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</si>
  <si>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</si>
  <si>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</si>
  <si>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</si>
  <si>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</si>
  <si>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</si>
  <si>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</si>
  <si>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</si>
  <si>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</si>
  <si>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</si>
  <si>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</si>
  <si>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</si>
  <si>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</si>
  <si>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</si>
  <si>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</si>
  <si>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</si>
  <si>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</si>
  <si>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</si>
  <si>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</si>
  <si>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</si>
  <si>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</si>
  <si>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</si>
  <si>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</si>
  <si>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</si>
  <si>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</si>
  <si>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</si>
  <si>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</si>
  <si>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</si>
  <si>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</si>
  <si>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</si>
  <si>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</si>
  <si>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</si>
  <si>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</si>
  <si>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</si>
  <si>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</si>
  <si>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</si>
  <si>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</si>
  <si>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</si>
  <si>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</si>
  <si>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</si>
  <si>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</si>
  <si>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</si>
  <si>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</si>
  <si>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</si>
  <si>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</si>
  <si>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</si>
  <si>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</si>
  <si>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</si>
  <si>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</si>
  <si>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</si>
  <si>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</si>
  <si>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</si>
  <si>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</si>
  <si>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</si>
  <si>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</si>
  <si>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</si>
  <si>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</si>
  <si>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</si>
  <si>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</si>
  <si>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</si>
  <si>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</si>
  <si>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</si>
  <si>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</si>
  <si>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</si>
  <si>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</si>
  <si>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</si>
  <si>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</si>
  <si>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</si>
  <si>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</si>
  <si>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</si>
  <si>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</si>
  <si>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</si>
  <si>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</si>
  <si>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</si>
  <si>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</si>
  <si>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</si>
  <si>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</si>
  <si>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</si>
  <si>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</si>
  <si>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</si>
  <si>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</si>
  <si>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</si>
  <si>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</si>
  <si>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</si>
  <si>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</si>
  <si>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</si>
  <si>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</si>
  <si>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</si>
  <si>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</si>
  <si>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</si>
  <si>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</si>
  <si>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</si>
  <si>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</si>
  <si>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</si>
  <si>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</si>
  <si>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</si>
  <si>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</si>
  <si>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</si>
  <si>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</si>
  <si>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</si>
  <si>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</si>
  <si>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</si>
  <si>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</si>
  <si>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</si>
  <si>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</si>
  <si>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</si>
  <si>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</si>
  <si>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</si>
  <si>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</si>
  <si>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</si>
  <si>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</si>
  <si>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</si>
  <si>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</si>
  <si>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</si>
  <si>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</si>
  <si>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</si>
  <si>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</si>
  <si>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</si>
  <si>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</si>
  <si>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</si>
  <si>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</si>
  <si>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</si>
  <si>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</si>
  <si>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</si>
  <si>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</si>
  <si>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</si>
  <si>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</si>
  <si>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</si>
  <si>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</si>
  <si>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</si>
  <si>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</si>
  <si>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</si>
  <si>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</si>
  <si>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</si>
  <si>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</si>
  <si>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</si>
  <si>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</si>
  <si>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</si>
  <si>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</si>
  <si>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</si>
  <si>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</si>
  <si>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</si>
  <si>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</si>
  <si>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</si>
  <si>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</si>
  <si>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</si>
  <si>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</si>
  <si>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</si>
  <si>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</si>
  <si>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</si>
  <si>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</si>
  <si>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</si>
  <si>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</si>
  <si>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</si>
  <si>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</si>
  <si>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</si>
  <si>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</si>
  <si>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</si>
  <si>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</si>
  <si>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</si>
  <si>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</si>
  <si>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</si>
  <si>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</si>
  <si>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</si>
  <si>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</si>
  <si>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</si>
  <si>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</si>
  <si>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</si>
  <si>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</si>
  <si>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</si>
  <si>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</si>
  <si>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</si>
  <si>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</si>
  <si>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</si>
  <si>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</si>
  <si>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</si>
  <si>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</si>
  <si>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</si>
  <si>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</si>
  <si>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</si>
  <si>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</si>
  <si>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</si>
  <si>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</si>
  <si>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</si>
  <si>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</si>
  <si>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</si>
  <si>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</si>
  <si>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</si>
  <si>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</si>
  <si>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</si>
  <si>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</si>
  <si>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</si>
  <si>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</si>
  <si>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</si>
  <si>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</si>
  <si>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</si>
  <si>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</si>
  <si>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</si>
  <si>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</si>
  <si>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</si>
  <si>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</si>
  <si>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</si>
  <si>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</si>
  <si>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</si>
  <si>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</si>
  <si>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</si>
  <si>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</si>
  <si>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</si>
  <si>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</si>
  <si>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</si>
  <si>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</si>
  <si>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</si>
  <si>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</si>
  <si>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</si>
  <si>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</si>
  <si>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</si>
  <si>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</si>
  <si>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</si>
  <si>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</si>
  <si>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</si>
  <si>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</si>
  <si>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</si>
  <si>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</si>
  <si>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</si>
  <si>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</si>
  <si>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</si>
  <si>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</si>
  <si>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</si>
  <si>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</si>
  <si>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</si>
  <si>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</si>
  <si>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</si>
  <si>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</si>
  <si>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</si>
  <si>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</si>
  <si>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</si>
  <si>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</si>
  <si>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</si>
  <si>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</si>
  <si>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</si>
  <si>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</si>
  <si>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</si>
  <si>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</si>
  <si>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</si>
  <si>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</si>
  <si>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</si>
  <si>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</si>
  <si>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</si>
  <si>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</si>
  <si>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</si>
  <si>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</si>
  <si>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</si>
  <si>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</si>
  <si>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</si>
  <si>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</si>
  <si>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</si>
  <si>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</si>
  <si>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</si>
  <si>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</si>
  <si>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</si>
  <si>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</si>
  <si>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</si>
  <si>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</si>
  <si>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</si>
  <si>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</si>
  <si>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</si>
  <si>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</si>
  <si>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</si>
  <si>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</si>
  <si>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</si>
  <si>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</si>
  <si>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</si>
  <si>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</si>
  <si>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</si>
  <si>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</si>
  <si>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</si>
  <si>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</si>
  <si>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</si>
  <si>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</si>
  <si>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</si>
  <si>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</si>
  <si>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</si>
  <si>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</si>
  <si>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</si>
  <si>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</si>
  <si>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</si>
  <si>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</si>
  <si>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</si>
  <si>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</si>
  <si>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</si>
  <si>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</si>
  <si>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</si>
  <si>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</si>
  <si>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</si>
  <si>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</si>
  <si>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</si>
  <si>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</si>
  <si>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</si>
  <si>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</si>
  <si>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</si>
  <si>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</si>
  <si>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</si>
  <si>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</si>
  <si>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</si>
  <si>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</si>
  <si>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</si>
  <si>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</si>
  <si>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</si>
  <si>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</si>
  <si>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</si>
  <si>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</si>
  <si>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</si>
  <si>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</si>
  <si>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</si>
  <si>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</si>
  <si>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</si>
  <si>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</si>
  <si>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</si>
  <si>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</si>
  <si>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</si>
  <si>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</si>
  <si>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</si>
  <si>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</si>
  <si>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</si>
  <si>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</si>
  <si>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</si>
  <si>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</si>
  <si>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</si>
  <si>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</si>
  <si>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</si>
  <si>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</si>
  <si>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</si>
  <si>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</si>
  <si>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</si>
  <si>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</si>
  <si>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</si>
  <si>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</si>
  <si>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</si>
  <si>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</si>
  <si>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</si>
  <si>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</si>
  <si>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</si>
  <si>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</si>
  <si>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</si>
  <si>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</si>
  <si>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</si>
  <si>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</si>
  <si>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</si>
  <si>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</si>
  <si>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</si>
  <si>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</si>
  <si>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</si>
  <si>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</si>
  <si>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</si>
  <si>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</si>
  <si>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</si>
  <si>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</si>
  <si>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</si>
  <si>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</si>
  <si>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</si>
  <si>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</si>
  <si>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</si>
  <si>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</si>
  <si>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</si>
  <si>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</si>
  <si>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</si>
  <si>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</si>
  <si>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</si>
  <si>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</si>
  <si>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</si>
  <si>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</si>
  <si>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</si>
  <si>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</si>
  <si>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</si>
  <si>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</si>
  <si>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</si>
  <si>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</si>
  <si>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</si>
  <si>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</si>
  <si>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</si>
  <si>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</si>
  <si>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</si>
  <si>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</si>
  <si>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</si>
  <si>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</si>
  <si>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</si>
  <si>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</si>
  <si>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</si>
  <si>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</si>
  <si>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</si>
  <si>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</si>
  <si>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</si>
  <si>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</si>
  <si>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</si>
  <si>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</si>
  <si>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</si>
  <si>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</si>
  <si>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</si>
  <si>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</si>
  <si>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</si>
  <si>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</si>
  <si>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</si>
  <si>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</si>
  <si>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</si>
  <si>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</si>
  <si>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</si>
  <si>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</si>
  <si>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</si>
  <si>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</si>
  <si>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</si>
  <si>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</si>
  <si>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</si>
  <si>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</si>
  <si>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</si>
  <si>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</si>
  <si>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</si>
  <si>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</si>
  <si>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</si>
  <si>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</si>
  <si>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</si>
  <si>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</si>
  <si>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</si>
  <si>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</si>
  <si>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</si>
  <si>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</si>
  <si>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</si>
  <si>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</si>
  <si>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</si>
  <si>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</si>
  <si>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</si>
  <si>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</si>
  <si>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</si>
  <si>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</si>
  <si>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</si>
  <si>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</si>
  <si>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</si>
  <si>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</si>
  <si>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</si>
  <si>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</si>
  <si>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</si>
  <si>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</si>
  <si>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</si>
  <si>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</si>
  <si>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</si>
  <si>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</si>
  <si>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</si>
  <si>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</si>
  <si>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</si>
  <si>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</si>
  <si>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</si>
  <si>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</si>
  <si>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</si>
  <si>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</si>
  <si>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</si>
  <si>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</si>
  <si>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</si>
  <si>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</si>
  <si>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</si>
  <si>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</si>
  <si>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</si>
  <si>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</si>
  <si>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</si>
  <si>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</si>
  <si>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</si>
  <si>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</si>
  <si>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</si>
  <si>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</si>
  <si>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</si>
  <si>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</si>
  <si>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</si>
  <si>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</si>
  <si>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</si>
  <si>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</si>
  <si>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</si>
  <si>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</si>
  <si>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</si>
  <si>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</si>
  <si>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</si>
  <si>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</si>
  <si>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</si>
  <si>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</si>
  <si>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</si>
  <si>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</si>
  <si>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</si>
  <si>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</si>
  <si>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</si>
  <si>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</si>
  <si>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</si>
  <si>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</si>
  <si>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</si>
  <si>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</si>
  <si>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</si>
  <si>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</si>
  <si>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</si>
  <si>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</si>
  <si>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</si>
  <si>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</si>
  <si>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</si>
  <si>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</si>
  <si>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</si>
  <si>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</si>
  <si>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</si>
  <si>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</si>
  <si>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</si>
  <si>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</si>
  <si>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</si>
  <si>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</si>
  <si>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</si>
  <si>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</si>
  <si>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</si>
  <si>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</si>
  <si>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</si>
  <si>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</si>
  <si>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</si>
  <si>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</si>
  <si>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</si>
  <si>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</si>
  <si>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</si>
  <si>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</si>
  <si>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</si>
  <si>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</si>
  <si>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</si>
  <si>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</si>
  <si>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</si>
  <si>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</si>
  <si>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</si>
  <si>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</si>
  <si>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</si>
  <si>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</si>
  <si>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</si>
  <si>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</si>
  <si>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</si>
  <si>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</si>
  <si>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</si>
  <si>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</si>
  <si>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</si>
  <si>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</si>
  <si>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</si>
  <si>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</si>
  <si>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</si>
  <si>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</si>
  <si>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</si>
  <si>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</si>
  <si>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</si>
  <si>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</si>
  <si>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</si>
  <si>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</si>
  <si>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</si>
  <si>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</si>
  <si>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</si>
  <si>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</si>
  <si>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</si>
  <si>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</si>
  <si>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</si>
  <si>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</si>
  <si>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</si>
  <si>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</si>
  <si>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</si>
  <si>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</si>
  <si>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</si>
  <si>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</si>
  <si>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</si>
  <si>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</si>
  <si>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</si>
  <si>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</si>
  <si>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</si>
  <si>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</si>
  <si>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</si>
  <si>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</si>
  <si>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</si>
  <si>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</si>
  <si>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</si>
  <si>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</si>
  <si>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</si>
  <si>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</si>
  <si>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</si>
  <si>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</si>
  <si>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</si>
  <si>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</si>
  <si>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</si>
  <si>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</si>
  <si>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</si>
  <si>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</si>
  <si>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</si>
  <si>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</si>
  <si>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</si>
  <si>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</si>
  <si>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</si>
  <si>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</si>
  <si>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</si>
  <si>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</si>
  <si>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</si>
  <si>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</si>
  <si>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</si>
  <si>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</si>
  <si>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</si>
  <si>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</si>
  <si>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</si>
  <si>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</si>
  <si>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</si>
  <si>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</si>
  <si>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</si>
  <si>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</si>
  <si>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</si>
  <si>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</si>
  <si>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</si>
  <si>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</si>
  <si>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</si>
  <si>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</si>
  <si>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</si>
  <si>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</si>
  <si>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</si>
  <si>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</si>
  <si>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</si>
  <si>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</si>
  <si>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</si>
  <si>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</si>
  <si>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</si>
  <si>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</si>
  <si>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</si>
  <si>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</si>
  <si>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</si>
  <si>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</si>
  <si>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</si>
  <si>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</si>
  <si>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</si>
  <si>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</si>
  <si>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</si>
  <si>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</si>
  <si>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</si>
  <si>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</si>
  <si>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</si>
  <si>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</si>
  <si>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</si>
  <si>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</si>
  <si>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</si>
  <si>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</si>
  <si>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</si>
  <si>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</si>
  <si>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</si>
  <si>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</si>
  <si>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</si>
  <si>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</si>
  <si>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</si>
  <si>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</si>
  <si>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</si>
  <si>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</si>
  <si>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</si>
  <si>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</si>
  <si>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</si>
  <si>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</si>
  <si>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</si>
  <si>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</si>
  <si>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</si>
  <si>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</si>
  <si>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</si>
  <si>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</si>
  <si>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</si>
  <si>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</si>
  <si>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</si>
  <si>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</si>
  <si>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</si>
  <si>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</si>
  <si>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</si>
  <si>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</si>
  <si>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</si>
  <si>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</si>
  <si>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</si>
  <si>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</si>
  <si>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</si>
  <si>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</si>
  <si>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</si>
  <si>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</si>
  <si>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</si>
  <si>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</si>
  <si>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</si>
  <si>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</si>
  <si>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</si>
  <si>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</si>
  <si>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</si>
  <si>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</si>
  <si>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</si>
  <si>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</si>
  <si>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</si>
  <si>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</si>
  <si>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</si>
  <si>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</si>
  <si>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</si>
  <si>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</si>
  <si>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</si>
  <si>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</si>
  <si>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</si>
  <si>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</si>
  <si>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</si>
  <si>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</si>
  <si>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</si>
  <si>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</si>
  <si>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</si>
  <si>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</si>
  <si>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</si>
  <si>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</si>
  <si>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</si>
  <si>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</si>
  <si>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</si>
  <si>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</si>
  <si>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</si>
  <si>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</si>
  <si>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</si>
  <si>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</si>
  <si>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</si>
  <si>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</si>
  <si>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</si>
  <si>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</si>
  <si>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</si>
  <si>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</si>
  <si>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</si>
  <si>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</si>
  <si>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</si>
  <si>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</si>
  <si>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</si>
  <si>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</si>
  <si>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</si>
  <si>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</si>
  <si>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</si>
  <si>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</si>
  <si>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</si>
  <si>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</si>
  <si>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</si>
  <si>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</si>
  <si>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</si>
  <si>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</si>
  <si>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</si>
  <si>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</si>
  <si>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</si>
  <si>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</si>
  <si>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</si>
  <si>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</si>
  <si>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</si>
  <si>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</si>
  <si>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</si>
  <si>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</si>
  <si>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</si>
  <si>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</si>
  <si>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</si>
  <si>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</si>
  <si>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</si>
  <si>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</si>
  <si>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</si>
  <si>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</si>
  <si>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</si>
  <si>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</si>
  <si>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</si>
  <si>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</si>
  <si>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</si>
  <si>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</si>
  <si>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</si>
  <si>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</si>
  <si>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</si>
  <si>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</si>
  <si>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</si>
  <si>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</si>
  <si>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</si>
  <si>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</si>
  <si>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</si>
  <si>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</si>
  <si>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</si>
  <si>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</si>
  <si>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</si>
  <si>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</si>
  <si>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</si>
  <si>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</si>
  <si>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</si>
  <si>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</si>
  <si>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</si>
  <si>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</si>
  <si>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</si>
  <si>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</si>
  <si>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</si>
  <si>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</si>
  <si>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</si>
  <si>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</si>
  <si>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</si>
  <si>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</si>
  <si>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</si>
  <si>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</si>
  <si>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</si>
  <si>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</si>
  <si>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</si>
  <si>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</si>
  <si>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</si>
  <si>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</si>
  <si>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</si>
  <si>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</si>
  <si>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</si>
  <si>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</si>
  <si>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</si>
  <si>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</si>
  <si>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</si>
  <si>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</si>
  <si>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</si>
  <si>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</si>
  <si>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</si>
  <si>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</si>
  <si>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</si>
  <si>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</si>
  <si>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</si>
  <si>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</si>
  <si>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</si>
  <si>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</si>
  <si>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</si>
  <si>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</si>
  <si>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</si>
  <si>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</si>
  <si>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</si>
  <si>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</si>
  <si>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</si>
  <si>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</si>
  <si>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</si>
  <si>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</si>
  <si>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</si>
  <si>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</si>
  <si>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</si>
  <si>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</si>
  <si>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</si>
  <si>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</si>
  <si>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</si>
  <si>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</si>
  <si>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</si>
  <si>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</si>
  <si>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</si>
  <si>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</si>
  <si>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</si>
  <si>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</si>
  <si>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</si>
  <si>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</si>
  <si>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</si>
  <si>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</si>
  <si>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</si>
  <si>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</si>
  <si>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</si>
  <si>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</si>
  <si>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</si>
  <si>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</si>
  <si>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</si>
  <si>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</si>
  <si>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</si>
  <si>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</si>
  <si>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</si>
  <si>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</si>
  <si>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</si>
  <si>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</si>
  <si>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</si>
  <si>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</si>
  <si>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</si>
  <si>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</si>
  <si>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</si>
  <si>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</si>
  <si>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</si>
  <si>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</si>
  <si>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</si>
  <si>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</si>
  <si>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</si>
  <si>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</si>
  <si>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</si>
  <si>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</si>
  <si>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</si>
  <si>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</si>
  <si>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</si>
  <si>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</si>
  <si>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</si>
  <si>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</si>
  <si>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</si>
  <si>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</si>
  <si>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</si>
  <si>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</si>
  <si>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</si>
  <si>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</si>
  <si>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</si>
  <si>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</si>
  <si>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</si>
  <si>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</si>
  <si>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</si>
  <si>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</si>
  <si>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</si>
  <si>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</si>
  <si>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</si>
  <si>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</si>
  <si>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</si>
  <si>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</si>
  <si>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</si>
  <si>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</si>
  <si>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</si>
  <si>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</si>
  <si>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</si>
  <si>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</si>
  <si>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</si>
  <si>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</si>
  <si>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</si>
  <si>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</si>
  <si>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</si>
  <si>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</si>
  <si>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</si>
  <si>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</si>
  <si>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</si>
  <si>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</si>
  <si>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</si>
  <si>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</si>
  <si>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</si>
  <si>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</si>
  <si>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</si>
  <si>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</si>
  <si>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</si>
  <si>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</si>
  <si>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</si>
  <si>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</si>
  <si>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</si>
  <si>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</si>
  <si>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</si>
  <si>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</si>
  <si>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</si>
  <si>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</si>
  <si>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</si>
  <si>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</si>
  <si>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</si>
  <si>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</si>
  <si>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</si>
  <si>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</si>
  <si>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</si>
  <si>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</si>
  <si>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</si>
  <si>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</si>
  <si>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</si>
  <si>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</si>
  <si>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</si>
  <si>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</si>
  <si>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</si>
  <si>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</si>
  <si>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</si>
  <si>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</si>
  <si>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</si>
  <si>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</si>
  <si>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</si>
  <si>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</si>
  <si>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</si>
  <si>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</si>
  <si>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</si>
  <si>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</si>
  <si>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</si>
  <si>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</si>
  <si>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</si>
  <si>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</si>
  <si>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</si>
  <si>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</si>
  <si>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</si>
  <si>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</si>
  <si>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</si>
  <si>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</si>
  <si>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</si>
  <si>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</si>
  <si>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</si>
  <si>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</si>
  <si>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</si>
  <si>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</si>
  <si>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</si>
  <si>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</si>
  <si>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</si>
  <si>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</si>
  <si>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</si>
  <si>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</si>
  <si>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</si>
  <si>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</si>
  <si>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</si>
  <si>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</si>
  <si>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</si>
  <si>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</si>
  <si>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</si>
  <si>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</si>
  <si>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</si>
  <si>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</si>
  <si>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</si>
  <si>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</si>
  <si>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</si>
  <si>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</si>
  <si>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</si>
  <si>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</si>
  <si>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</si>
  <si>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</si>
  <si>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</si>
  <si>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</si>
  <si>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</si>
  <si>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</si>
  <si>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</si>
  <si>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</si>
  <si>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</si>
  <si>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</si>
  <si>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</si>
  <si>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</si>
  <si>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</si>
  <si>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</si>
  <si>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</si>
  <si>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</si>
  <si>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</si>
  <si>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</si>
  <si>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</si>
  <si>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</si>
  <si>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</si>
  <si>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</si>
  <si>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</si>
  <si>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</si>
  <si>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</si>
  <si>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</si>
  <si>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</si>
  <si>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</si>
  <si>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</si>
  <si>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</si>
  <si>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</si>
  <si>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</si>
  <si>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</si>
  <si>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</si>
  <si>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</si>
  <si>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</si>
  <si>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</si>
  <si>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</si>
  <si>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</si>
  <si>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</si>
  <si>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</si>
  <si>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</si>
  <si>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</si>
  <si>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</si>
  <si>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</si>
  <si>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</si>
  <si>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</si>
  <si>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</si>
  <si>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</si>
  <si>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</si>
  <si>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</si>
  <si>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</si>
  <si>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</si>
  <si>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</si>
  <si>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</si>
  <si>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</si>
  <si>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</si>
  <si>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</si>
  <si>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</si>
  <si>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</si>
  <si>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</si>
  <si>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</si>
  <si>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</si>
  <si>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</si>
  <si>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</si>
  <si>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</si>
  <si>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</si>
  <si>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</si>
  <si>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</si>
  <si>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</si>
  <si>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</si>
  <si>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</si>
  <si>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</si>
  <si>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</si>
  <si>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</si>
  <si>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</si>
  <si>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</si>
  <si>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</si>
  <si>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</si>
  <si>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</si>
  <si>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</si>
  <si>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</si>
  <si>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</si>
  <si>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</si>
  <si>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</si>
  <si>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</si>
  <si>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</si>
  <si>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</si>
  <si>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</si>
  <si>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</si>
  <si>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</si>
  <si>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</si>
  <si>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</si>
  <si>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</si>
  <si>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</si>
  <si>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</si>
  <si>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</si>
  <si>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</si>
  <si>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</si>
  <si>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</si>
  <si>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</si>
  <si>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</si>
  <si>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</si>
  <si>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</si>
  <si>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</si>
  <si>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</si>
  <si>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</si>
  <si>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</si>
  <si>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</si>
  <si>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</si>
  <si>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</si>
  <si>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</si>
  <si>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</si>
  <si>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</si>
  <si>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</si>
  <si>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</si>
  <si>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</si>
  <si>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</si>
  <si>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</si>
  <si>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</si>
  <si>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</si>
  <si>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</si>
  <si>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</si>
  <si>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</si>
  <si>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</si>
  <si>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</si>
  <si>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</si>
  <si>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</si>
  <si>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</si>
  <si>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</si>
  <si>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</si>
  <si>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</si>
  <si>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</si>
  <si>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</si>
  <si>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</si>
  <si>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</si>
  <si>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</si>
  <si>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</si>
  <si>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</si>
  <si>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</si>
  <si>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</si>
  <si>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</si>
  <si>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</si>
  <si>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</si>
  <si>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</si>
  <si>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</si>
  <si>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</si>
  <si>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</si>
  <si>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</si>
  <si>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</si>
  <si>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</si>
  <si>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</si>
  <si>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</si>
  <si>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</si>
  <si>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</si>
  <si>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</si>
  <si>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</si>
  <si>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</si>
  <si>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</si>
  <si>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</si>
  <si>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</si>
  <si>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</si>
  <si>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</si>
  <si>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</si>
  <si>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</si>
  <si>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</si>
  <si>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</si>
  <si>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</si>
  <si>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</si>
  <si>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</si>
  <si>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</si>
  <si>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</si>
  <si>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</si>
  <si>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</si>
  <si>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</si>
  <si>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</si>
  <si>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</si>
  <si>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</si>
  <si>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</si>
  <si>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</si>
  <si>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</si>
  <si>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</si>
  <si>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</si>
  <si>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</si>
  <si>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</si>
  <si>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</si>
  <si>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</si>
  <si>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</si>
  <si>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</si>
  <si>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</si>
  <si>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</si>
  <si>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</si>
  <si>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</si>
  <si>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</si>
  <si>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</si>
  <si>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</si>
  <si>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</si>
  <si>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</si>
  <si>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</si>
  <si>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</si>
  <si>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</si>
  <si>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</si>
  <si>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</si>
  <si>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</si>
  <si>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</si>
  <si>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</si>
  <si>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</si>
  <si>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</si>
  <si>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</si>
  <si>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</si>
  <si>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</si>
  <si>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</si>
  <si>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</si>
  <si>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</si>
  <si>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</si>
  <si>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</si>
  <si>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</si>
  <si>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</si>
  <si>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</si>
  <si>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</si>
  <si>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</si>
  <si>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</si>
  <si>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</si>
  <si>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</si>
  <si>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</si>
  <si>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</si>
  <si>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</si>
  <si>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</si>
  <si>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</si>
  <si>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</si>
  <si>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</si>
  <si>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</si>
  <si>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</si>
  <si>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</si>
  <si>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</si>
  <si>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</si>
  <si>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</si>
  <si>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</si>
  <si>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</si>
  <si>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</si>
  <si>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</si>
  <si>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</si>
  <si>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</si>
  <si>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</si>
  <si>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</si>
  <si>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</si>
  <si>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</si>
  <si>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</si>
  <si>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</si>
  <si>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</si>
  <si>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</si>
  <si>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</si>
  <si>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</si>
  <si>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</si>
  <si>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</si>
  <si>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</si>
  <si>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</si>
  <si>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</si>
  <si>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</si>
  <si>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</si>
  <si>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</si>
  <si>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</si>
  <si>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</si>
  <si>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</si>
  <si>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</si>
  <si>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</si>
  <si>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</si>
  <si>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</si>
  <si>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</si>
  <si>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</si>
  <si>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</si>
  <si>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</si>
  <si>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</si>
  <si>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</si>
  <si>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</si>
  <si>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</si>
  <si>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</si>
  <si>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</si>
  <si>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</si>
  <si>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</si>
  <si>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</si>
  <si>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</si>
  <si>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</si>
  <si>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</si>
  <si>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</si>
  <si>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</si>
  <si>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</si>
  <si>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</si>
  <si>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</si>
  <si>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</si>
  <si>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</si>
  <si>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</si>
  <si>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</si>
  <si>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</si>
  <si>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</si>
  <si>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</si>
  <si>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</si>
  <si>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</si>
  <si>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</si>
  <si>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</si>
  <si>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</si>
  <si>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</si>
  <si>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</si>
  <si>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</si>
  <si>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</si>
  <si>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</si>
  <si>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</si>
  <si>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</si>
  <si>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</si>
  <si>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</si>
  <si>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</si>
  <si>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</si>
  <si>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</si>
  <si>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</si>
  <si>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</si>
  <si>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</si>
  <si>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</si>
  <si>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</si>
  <si>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</si>
  <si>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</si>
  <si>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</si>
  <si>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</si>
  <si>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</si>
  <si>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</si>
  <si>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</si>
  <si>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</si>
  <si>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</si>
  <si>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</si>
  <si>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</si>
  <si>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</si>
  <si>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</si>
  <si>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</si>
  <si>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</si>
  <si>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</si>
  <si>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</si>
  <si>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</si>
  <si>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</si>
  <si>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</si>
  <si>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</si>
  <si>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</si>
  <si>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</si>
  <si>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</si>
  <si>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</si>
  <si>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</si>
  <si>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</si>
  <si>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</si>
  <si>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</si>
  <si>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</si>
  <si>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</si>
  <si>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</si>
  <si>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</si>
  <si>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</si>
  <si>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</si>
  <si>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</si>
  <si>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</si>
  <si>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</si>
  <si>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</si>
  <si>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</si>
  <si>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</si>
  <si>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</si>
  <si>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</si>
  <si>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</si>
  <si>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</si>
  <si>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</si>
  <si>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</si>
  <si>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</si>
  <si>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</si>
  <si>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</si>
  <si>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</si>
  <si>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</si>
  <si>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</si>
  <si>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</si>
  <si>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</si>
  <si>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</si>
  <si>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</si>
  <si>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</si>
  <si>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</si>
  <si>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</si>
  <si>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</si>
  <si>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</si>
  <si>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</si>
  <si>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</si>
  <si>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</si>
  <si>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</si>
  <si>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</si>
  <si>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</si>
  <si>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</si>
  <si>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</si>
  <si>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</si>
  <si>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</si>
  <si>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</si>
  <si>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</si>
  <si>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</si>
  <si>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</si>
  <si>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</si>
  <si>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</si>
  <si>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</si>
  <si>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</si>
  <si>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</si>
  <si>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</si>
  <si>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</si>
  <si>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</si>
  <si>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</si>
  <si>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</si>
  <si>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</si>
  <si>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</si>
  <si>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</si>
  <si>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</si>
  <si>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</si>
  <si>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</si>
  <si>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</si>
  <si>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</si>
  <si>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</si>
  <si>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</si>
  <si>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</si>
  <si>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</si>
  <si>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</si>
  <si>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</si>
  <si>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</si>
  <si>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</si>
  <si>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</si>
  <si>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</si>
  <si>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</si>
  <si>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</si>
  <si>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</si>
  <si>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</si>
  <si>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</si>
  <si>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</si>
  <si>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</si>
  <si>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</si>
  <si>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</si>
  <si>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</si>
  <si>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</si>
  <si>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</si>
  <si>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</si>
  <si>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</si>
  <si>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</si>
  <si>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</si>
  <si>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</si>
  <si>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</si>
  <si>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</si>
  <si>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</si>
  <si>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</si>
  <si>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</si>
  <si>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</si>
  <si>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</si>
  <si>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</si>
  <si>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</si>
  <si>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</si>
  <si>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</si>
  <si>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</si>
  <si>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</si>
  <si>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</si>
  <si>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</si>
  <si>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</si>
  <si>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</si>
  <si>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</si>
  <si>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</si>
  <si>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</si>
  <si>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</si>
  <si>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</si>
  <si>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</si>
  <si>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</si>
  <si>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</si>
  <si>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</si>
  <si>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</si>
  <si>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</si>
  <si>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</si>
  <si>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</si>
  <si>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</si>
  <si>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</si>
  <si>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</si>
  <si>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</si>
  <si>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</si>
  <si>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</si>
  <si>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</si>
  <si>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</si>
  <si>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</si>
  <si>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</si>
  <si>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</si>
  <si>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</si>
  <si>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</si>
  <si>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</si>
  <si>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</si>
  <si>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</si>
  <si>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</si>
  <si>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</si>
  <si>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</si>
  <si>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</si>
  <si>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</si>
  <si>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</si>
  <si>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</si>
  <si>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</si>
  <si>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</si>
  <si>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</si>
  <si>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</si>
  <si>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</si>
  <si>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</si>
  <si>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</si>
  <si>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</si>
  <si>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</si>
  <si>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</si>
  <si>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</si>
  <si>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</si>
  <si>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</si>
  <si>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</si>
  <si>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</si>
  <si>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</si>
  <si>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</si>
  <si>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</si>
  <si>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</si>
  <si>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</si>
  <si>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</si>
  <si>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</si>
  <si>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</si>
  <si>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</si>
  <si>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</si>
  <si>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</si>
  <si>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</si>
  <si>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</si>
  <si>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</si>
  <si>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</si>
  <si>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</si>
  <si>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</si>
  <si>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</si>
  <si>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</si>
  <si>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</si>
  <si>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</si>
  <si>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</si>
  <si>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</si>
  <si>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</si>
  <si>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</si>
  <si>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</si>
  <si>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</si>
  <si>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</si>
  <si>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</si>
  <si>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</si>
  <si>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</si>
  <si>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</si>
  <si>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</si>
  <si>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</si>
  <si>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</si>
  <si>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</si>
  <si>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</si>
  <si>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</si>
  <si>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</si>
  <si>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</si>
  <si>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</si>
  <si>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</si>
  <si>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</si>
  <si>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</si>
  <si>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</si>
  <si>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</si>
  <si>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</si>
  <si>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</si>
  <si>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</si>
  <si>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</si>
  <si>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</si>
  <si>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</si>
  <si>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</si>
  <si>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</si>
  <si>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</si>
  <si>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</si>
  <si>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</si>
  <si>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</si>
  <si>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</si>
  <si>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</si>
  <si>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</si>
  <si>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</si>
  <si>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</si>
  <si>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</si>
  <si>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</si>
  <si>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</si>
  <si>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</si>
  <si>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</si>
  <si>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</si>
  <si>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</si>
  <si>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</si>
  <si>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</si>
  <si>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</si>
  <si>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</si>
  <si>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</si>
  <si>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</si>
  <si>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</si>
  <si>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</si>
  <si>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</si>
  <si>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</si>
  <si>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</si>
  <si>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</si>
  <si>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</si>
  <si>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</si>
  <si>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</si>
  <si>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</si>
  <si>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</si>
  <si>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</si>
  <si>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</si>
  <si>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</si>
  <si>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</si>
  <si>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</si>
  <si>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</si>
  <si>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</si>
  <si>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</si>
  <si>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</si>
  <si>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</si>
  <si>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</si>
  <si>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</si>
  <si>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</si>
  <si>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</si>
  <si>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</si>
  <si>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</si>
  <si>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</si>
  <si>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</si>
  <si>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</si>
  <si>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</si>
  <si>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</si>
  <si>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</si>
  <si>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</si>
  <si>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</si>
  <si>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</si>
  <si>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</si>
  <si>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</si>
  <si>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</si>
  <si>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</si>
  <si>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</si>
  <si>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</si>
  <si>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</si>
  <si>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</si>
  <si>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</si>
  <si>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</si>
  <si>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</si>
  <si>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</si>
  <si>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</si>
  <si>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</si>
  <si>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</si>
  <si>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</si>
  <si>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</si>
  <si>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</si>
  <si>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</si>
  <si>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</si>
  <si>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</si>
  <si>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</si>
  <si>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</si>
  <si>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</si>
  <si>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</si>
  <si>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</si>
  <si>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</si>
  <si>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</si>
  <si>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</si>
  <si>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</si>
  <si>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</si>
  <si>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</si>
  <si>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</si>
  <si>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</si>
  <si>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</si>
  <si>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</si>
  <si>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</si>
  <si>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</si>
  <si>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</si>
  <si>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</si>
  <si>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</si>
  <si>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</si>
  <si>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</si>
  <si>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</si>
  <si>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</si>
  <si>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</si>
  <si>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</si>
  <si>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</si>
  <si>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</si>
  <si>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</si>
  <si>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</si>
  <si>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</si>
  <si>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</si>
  <si>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</si>
  <si>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</si>
  <si>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</si>
  <si>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</si>
  <si>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</si>
  <si>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</si>
  <si>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</si>
  <si>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</si>
  <si>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</si>
  <si>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</si>
  <si>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</si>
  <si>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</si>
  <si>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</si>
  <si>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</si>
  <si>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</si>
  <si>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</si>
  <si>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</si>
  <si>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</si>
  <si>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</si>
  <si>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</si>
  <si>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</si>
  <si>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</si>
  <si>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</si>
  <si>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</si>
  <si>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</si>
  <si>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</si>
  <si>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</si>
  <si>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</si>
  <si>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</si>
  <si>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</si>
  <si>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</si>
  <si>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</si>
  <si>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</si>
  <si>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</si>
  <si>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</si>
  <si>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</si>
  <si>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</si>
  <si>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</si>
  <si>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</si>
  <si>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</si>
  <si>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</si>
  <si>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</si>
  <si>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</si>
  <si>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</si>
  <si>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</si>
  <si>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</si>
  <si>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</si>
  <si>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</si>
  <si>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</si>
  <si>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</si>
  <si>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</si>
  <si>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</si>
  <si>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</si>
  <si>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</si>
  <si>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</si>
  <si>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</si>
  <si>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</si>
  <si>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</si>
  <si>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</si>
  <si>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</si>
  <si>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</si>
  <si>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</si>
  <si>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</si>
  <si>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</si>
  <si>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</si>
  <si>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</si>
  <si>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</si>
  <si>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</si>
  <si>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</si>
  <si>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</si>
  <si>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</si>
  <si>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</si>
  <si>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</si>
  <si>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</si>
  <si>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</si>
  <si>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</si>
  <si>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</si>
  <si>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</si>
  <si>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</si>
  <si>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</si>
  <si>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</si>
  <si>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</si>
  <si>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</si>
  <si>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</si>
  <si>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</si>
  <si>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</si>
  <si>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</si>
  <si>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</si>
  <si>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</si>
  <si>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</si>
  <si>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</si>
  <si>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</si>
  <si>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</si>
  <si>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</si>
  <si>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</si>
  <si>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</si>
  <si>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</si>
  <si>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</si>
  <si>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</si>
  <si>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</si>
  <si>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</si>
  <si>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</si>
  <si>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</si>
  <si>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</si>
  <si>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</si>
  <si>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</si>
  <si>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</si>
  <si>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</si>
  <si>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</si>
  <si>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</si>
  <si>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</si>
  <si>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</si>
  <si>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</si>
  <si>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</si>
  <si>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</si>
  <si>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</si>
  <si>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</si>
  <si>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</si>
  <si>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</si>
  <si>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</si>
  <si>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</si>
  <si>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</si>
  <si>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</si>
  <si>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</si>
  <si>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</si>
  <si>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</si>
  <si>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</si>
  <si>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</si>
  <si>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</si>
  <si>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</si>
  <si>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</si>
  <si>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</si>
  <si>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</si>
  <si>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</si>
  <si>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</si>
  <si>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</si>
  <si>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</si>
  <si>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</si>
  <si>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</si>
  <si>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</si>
  <si>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</si>
  <si>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</si>
  <si>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</si>
  <si>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</si>
  <si>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</si>
  <si>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</si>
  <si>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</si>
  <si>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</si>
  <si>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</si>
  <si>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</si>
  <si>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</si>
  <si>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</si>
  <si>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</si>
  <si>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</si>
  <si>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</si>
  <si>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</si>
  <si>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</si>
  <si>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</si>
  <si>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</si>
  <si>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</si>
  <si>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</si>
  <si>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</si>
  <si>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</si>
  <si>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</si>
  <si>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</si>
  <si>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</si>
  <si>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</si>
  <si>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</si>
  <si>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</si>
  <si>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</si>
  <si>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</si>
  <si>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</si>
  <si>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</si>
  <si>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</si>
  <si>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</si>
  <si>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</si>
  <si>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</si>
  <si>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</si>
  <si>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</si>
  <si>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</si>
  <si>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</si>
  <si>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</si>
  <si>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</si>
  <si>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</si>
  <si>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</si>
  <si>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</si>
  <si>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</si>
  <si>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</si>
  <si>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</si>
  <si>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</si>
  <si>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</si>
  <si>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</si>
  <si>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</si>
  <si>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</si>
  <si>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</si>
  <si>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</si>
  <si>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</si>
  <si>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</si>
  <si>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</si>
  <si>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</si>
  <si>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</si>
  <si>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</si>
  <si>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</si>
  <si>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</si>
  <si>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</si>
  <si>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</si>
  <si>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</si>
  <si>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</si>
  <si>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</si>
  <si>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</si>
  <si>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</si>
  <si>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</si>
  <si>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</si>
  <si>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</si>
  <si>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</si>
  <si>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</si>
  <si>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</si>
  <si>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</si>
  <si>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</si>
  <si>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</si>
  <si>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</si>
  <si>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</si>
  <si>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</si>
  <si>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</si>
  <si>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</si>
  <si>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</si>
  <si>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</si>
  <si>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</si>
  <si>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</si>
  <si>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</si>
  <si>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</si>
  <si>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</si>
  <si>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</si>
  <si>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</si>
  <si>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</si>
  <si>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</si>
  <si>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</si>
  <si>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</si>
  <si>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</si>
  <si>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</si>
  <si>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</si>
  <si>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</si>
  <si>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</si>
  <si>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</si>
  <si>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</si>
  <si>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</si>
  <si>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</si>
  <si>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</si>
  <si>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</si>
  <si>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</si>
  <si>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</si>
  <si>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</si>
  <si>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</si>
  <si>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</si>
  <si>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</si>
  <si>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</si>
  <si>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</si>
  <si>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</si>
  <si>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</si>
  <si>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</si>
  <si>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</si>
  <si>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</si>
  <si>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</si>
  <si>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</si>
  <si>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</si>
  <si>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</si>
  <si>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</si>
  <si>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</si>
  <si>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</si>
  <si>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</si>
  <si>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</si>
  <si>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</si>
  <si>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</si>
  <si>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</si>
  <si>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</si>
  <si>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</si>
  <si>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</si>
  <si>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</si>
  <si>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</si>
  <si>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</si>
  <si>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</si>
  <si>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</si>
  <si>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</si>
  <si>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</si>
  <si>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</si>
  <si>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</si>
  <si>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</si>
  <si>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</si>
  <si>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</si>
  <si>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</si>
  <si>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</si>
  <si>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</si>
  <si>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</si>
  <si>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</si>
  <si>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</si>
  <si>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</si>
  <si>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</si>
  <si>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</si>
  <si>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</si>
  <si>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</si>
  <si>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</si>
  <si>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</si>
  <si>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</si>
  <si>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</si>
  <si>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</si>
  <si>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</si>
  <si>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</si>
  <si>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</si>
  <si>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</si>
  <si>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</si>
  <si>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</si>
  <si>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</si>
  <si>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</si>
  <si>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</si>
  <si>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</si>
  <si>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</si>
  <si>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</si>
  <si>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</si>
  <si>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</si>
  <si>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</si>
  <si>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</si>
  <si>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</si>
  <si>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</si>
  <si>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</si>
  <si>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</si>
  <si>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</si>
  <si>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</si>
  <si>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</si>
  <si>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</si>
  <si>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</si>
  <si>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</si>
  <si>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</si>
  <si>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</si>
  <si>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</si>
  <si>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</si>
  <si>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</si>
  <si>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</si>
  <si>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</si>
  <si>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</si>
  <si>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</si>
  <si>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</si>
  <si>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</si>
  <si>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</si>
  <si>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</si>
  <si>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</si>
  <si>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</si>
  <si>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</si>
  <si>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</si>
  <si>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</si>
  <si>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</si>
  <si>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</si>
  <si>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</si>
  <si>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</si>
  <si>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</si>
  <si>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</si>
  <si>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</si>
  <si>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</si>
  <si>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</si>
  <si>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</si>
  <si>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</si>
  <si>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</si>
  <si>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</si>
  <si>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</si>
  <si>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</si>
  <si>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</si>
  <si>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</si>
  <si>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</si>
  <si>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</si>
  <si>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</si>
  <si>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</si>
  <si>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</si>
  <si>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</si>
  <si>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</si>
  <si>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</si>
  <si>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</si>
  <si>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</si>
  <si>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</si>
  <si>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</si>
  <si>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</si>
  <si>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</si>
  <si>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</si>
  <si>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</si>
  <si>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</si>
  <si>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</si>
  <si>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</si>
  <si>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</si>
  <si>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</si>
  <si>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</si>
  <si>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</si>
  <si>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</si>
  <si>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</si>
  <si>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</si>
  <si>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</si>
  <si>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</si>
  <si>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</si>
  <si>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</si>
  <si>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</si>
  <si>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</si>
  <si>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</si>
  <si>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</si>
  <si>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</si>
  <si>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</si>
  <si>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</si>
  <si>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</si>
  <si>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</si>
  <si>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</si>
  <si>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</si>
  <si>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</si>
  <si>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</si>
  <si>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</si>
  <si>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</si>
  <si>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</si>
  <si>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</si>
  <si>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</si>
  <si>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</si>
  <si>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</si>
  <si>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</si>
  <si>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</si>
  <si>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</si>
  <si>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</si>
  <si>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</si>
  <si>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</si>
  <si>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</si>
  <si>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</si>
  <si>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</si>
  <si>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</si>
  <si>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</si>
  <si>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</si>
  <si>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</si>
  <si>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</si>
  <si>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</si>
  <si>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</si>
  <si>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</si>
  <si>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</si>
  <si>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</si>
  <si>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</si>
  <si>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</si>
  <si>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</si>
  <si>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</si>
  <si>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</si>
  <si>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</si>
  <si>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</si>
  <si>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</si>
  <si>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</si>
  <si>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</si>
  <si>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</si>
  <si>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</si>
  <si>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</si>
  <si>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</si>
  <si>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</si>
  <si>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</si>
  <si>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</si>
  <si>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</si>
  <si>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</si>
  <si>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</si>
  <si>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</si>
  <si>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</si>
  <si>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</si>
  <si>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</si>
  <si>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</si>
  <si>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</si>
  <si>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</si>
  <si>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</si>
  <si>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</si>
  <si>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</si>
  <si>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</si>
  <si>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</si>
  <si>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</si>
  <si>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</si>
  <si>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</si>
  <si>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</si>
  <si>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</si>
  <si>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</si>
  <si>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</si>
  <si>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</si>
  <si>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</si>
  <si>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</si>
  <si>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</si>
  <si>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</si>
  <si>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</si>
  <si>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</si>
  <si>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</si>
  <si>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</si>
  <si>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</si>
  <si>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</si>
  <si>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</si>
  <si>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</si>
  <si>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</si>
  <si>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</si>
  <si>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</si>
  <si>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</si>
  <si>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</si>
  <si>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</si>
  <si>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</si>
  <si>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</si>
  <si>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</si>
  <si>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</si>
  <si>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</si>
  <si>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</si>
  <si>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</si>
  <si>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</si>
  <si>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</si>
  <si>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</si>
  <si>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</si>
  <si>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</si>
  <si>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</si>
  <si>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</si>
  <si>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</si>
  <si>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</si>
  <si>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</si>
  <si>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</si>
  <si>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</si>
  <si>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</si>
  <si>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</si>
  <si>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</si>
  <si>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</si>
  <si>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</si>
  <si>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</si>
  <si>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</si>
  <si>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</si>
  <si>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</si>
  <si>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</si>
  <si>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</si>
  <si>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</si>
  <si>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</si>
  <si>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</si>
  <si>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</si>
  <si>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</si>
  <si>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</si>
  <si>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</si>
  <si>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</si>
  <si>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</si>
  <si>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</si>
  <si>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</si>
  <si>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</si>
  <si>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</si>
  <si>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</si>
  <si>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</si>
  <si>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</si>
  <si>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</si>
  <si>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</si>
  <si>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</si>
  <si>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</si>
  <si>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</si>
  <si>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</si>
  <si>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</si>
  <si>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</si>
  <si>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</si>
  <si>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</si>
  <si>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</si>
  <si>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</si>
  <si>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</si>
  <si>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</si>
  <si>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</si>
  <si>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</si>
  <si>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</si>
  <si>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</si>
  <si>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</si>
  <si>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</si>
  <si>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</si>
  <si>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</si>
  <si>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</si>
  <si>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</si>
  <si>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</si>
  <si>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</si>
  <si>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</si>
  <si>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</si>
  <si>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</si>
  <si>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</si>
  <si>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</si>
  <si>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</si>
  <si>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</si>
  <si>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</si>
  <si>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</si>
  <si>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</si>
  <si>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</si>
  <si>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</si>
  <si>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</si>
  <si>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</si>
  <si>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</si>
  <si>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</si>
  <si>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</si>
  <si>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</si>
  <si>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</si>
  <si>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</si>
  <si>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</si>
  <si>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</si>
  <si>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</si>
  <si>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</si>
  <si>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</si>
  <si>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</si>
  <si>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</si>
  <si>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</si>
  <si>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</si>
  <si>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</si>
  <si>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</si>
  <si>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</si>
  <si>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</si>
  <si>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</si>
  <si>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</si>
  <si>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</si>
  <si>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</si>
  <si>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</si>
  <si>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</si>
  <si>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</si>
  <si>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</si>
  <si>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</si>
  <si>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</si>
  <si>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</si>
  <si>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</si>
  <si>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</si>
  <si>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</si>
  <si>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</si>
  <si>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</si>
  <si>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</si>
  <si>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</si>
  <si>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</si>
  <si>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</si>
  <si>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</si>
  <si>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</si>
  <si>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</si>
  <si>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</si>
  <si>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</si>
  <si>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</si>
  <si>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</si>
  <si>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</si>
  <si>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</si>
  <si>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</si>
  <si>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</si>
  <si>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</si>
  <si>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</si>
  <si>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</si>
  <si>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</si>
  <si>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</si>
  <si>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</si>
  <si>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</si>
  <si>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</si>
  <si>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</si>
  <si>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</si>
  <si>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</si>
  <si>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</si>
  <si>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</si>
  <si>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</si>
  <si>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</si>
  <si>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</si>
  <si>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</si>
  <si>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</si>
  <si>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</si>
  <si>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</si>
  <si>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</si>
  <si>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</si>
  <si>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</si>
  <si>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</si>
  <si>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</si>
  <si>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</si>
  <si>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</si>
  <si>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</si>
  <si>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</si>
  <si>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</si>
  <si>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</si>
  <si>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</si>
  <si>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</si>
  <si>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</si>
  <si>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</si>
  <si>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</si>
  <si>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</si>
  <si>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</si>
  <si>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</si>
  <si>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</si>
  <si>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</si>
  <si>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</si>
  <si>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</si>
  <si>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</si>
  <si>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</si>
  <si>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</si>
  <si>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</si>
  <si>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</si>
  <si>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</si>
  <si>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</si>
  <si>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</si>
  <si>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</si>
  <si>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</si>
  <si>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</si>
  <si>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</si>
  <si>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</si>
  <si>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</si>
  <si>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</si>
  <si>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</si>
  <si>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</si>
  <si>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</si>
  <si>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</si>
  <si>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</si>
  <si>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</si>
  <si>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</si>
  <si>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</si>
  <si>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</si>
  <si>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</si>
  <si>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</si>
  <si>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</si>
  <si>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</si>
  <si>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</si>
  <si>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</si>
  <si>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</si>
  <si>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</si>
  <si>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</si>
  <si>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</si>
  <si>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</si>
  <si>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</si>
  <si>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</si>
  <si>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</si>
  <si>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</si>
  <si>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</si>
  <si>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</si>
  <si>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</si>
  <si>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</si>
  <si>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</si>
  <si>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</si>
  <si>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</si>
  <si>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</si>
  <si>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</si>
  <si>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</si>
  <si>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</si>
  <si>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</si>
  <si>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</si>
  <si>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</si>
  <si>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</si>
  <si>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</si>
  <si>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</si>
  <si>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</si>
  <si>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</si>
  <si>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</si>
  <si>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</si>
  <si>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</si>
  <si>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</si>
  <si>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</si>
  <si>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</si>
  <si>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</si>
  <si>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</si>
  <si>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</si>
  <si>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</si>
  <si>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</si>
  <si>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</si>
  <si>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</si>
  <si>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</si>
  <si>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</si>
  <si>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</si>
  <si>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</si>
  <si>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</si>
  <si>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</si>
  <si>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</si>
  <si>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</si>
  <si>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</si>
  <si>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</si>
  <si>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</si>
  <si>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</si>
  <si>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</si>
  <si>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</si>
  <si>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</si>
  <si>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</si>
  <si>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</si>
  <si>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</si>
  <si>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</si>
  <si>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</si>
  <si>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</si>
  <si>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</si>
  <si>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</si>
  <si>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</si>
  <si>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</si>
  <si>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</si>
  <si>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</si>
  <si>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</si>
  <si>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</si>
  <si>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</si>
  <si>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</si>
  <si>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</si>
  <si>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</si>
  <si>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</si>
  <si>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</si>
  <si>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</si>
  <si>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</si>
  <si>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</si>
  <si>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</si>
  <si>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</si>
  <si>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</si>
  <si>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</si>
  <si>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</si>
  <si>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</si>
  <si>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</si>
  <si>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</si>
  <si>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</si>
  <si>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</si>
  <si>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</si>
  <si>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</si>
  <si>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</si>
  <si>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</si>
  <si>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</si>
  <si>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</si>
  <si>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</si>
  <si>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</si>
  <si>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</si>
  <si>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</si>
  <si>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</si>
  <si>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</si>
  <si>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</si>
  <si>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</si>
  <si>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</si>
  <si>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</si>
  <si>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</si>
  <si>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</si>
  <si>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</si>
  <si>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</si>
  <si>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</si>
  <si>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</si>
  <si>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</si>
  <si>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</si>
  <si>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</si>
  <si>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</si>
  <si>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</si>
  <si>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</si>
  <si>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</si>
  <si>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</si>
  <si>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</si>
  <si>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</si>
  <si>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</si>
  <si>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</si>
  <si>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</si>
  <si>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</si>
  <si>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</si>
  <si>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</si>
  <si>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</si>
  <si>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</si>
  <si>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</si>
  <si>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</si>
  <si>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</si>
  <si>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</si>
  <si>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</si>
  <si>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</si>
  <si>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</si>
  <si>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</si>
  <si>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</si>
  <si>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</si>
  <si>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</si>
  <si>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</si>
  <si>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</si>
  <si>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</si>
  <si>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</si>
  <si>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</si>
  <si>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</si>
  <si>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</si>
  <si>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</si>
  <si>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</si>
  <si>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</si>
  <si>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</si>
  <si>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</si>
  <si>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</si>
  <si>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</si>
  <si>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</si>
  <si>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</si>
  <si>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</si>
  <si>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</si>
  <si>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</si>
  <si>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</si>
  <si>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</si>
  <si>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</si>
  <si>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</si>
  <si>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</si>
  <si>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</si>
  <si>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</si>
  <si>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</si>
  <si>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</si>
  <si>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</si>
  <si>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</si>
  <si>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</si>
  <si>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</si>
  <si>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</si>
  <si>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</si>
  <si>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</si>
  <si>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</si>
  <si>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</si>
  <si>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</si>
  <si>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</si>
  <si>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</si>
  <si>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</si>
  <si>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</si>
  <si>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</si>
  <si>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</si>
  <si>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</si>
  <si>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</si>
  <si>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</si>
  <si>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</si>
  <si>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</si>
  <si>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</si>
  <si>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</si>
  <si>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</si>
  <si>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</si>
  <si>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</si>
  <si>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</si>
  <si>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</si>
  <si>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</si>
  <si>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</si>
  <si>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</si>
  <si>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</si>
  <si>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</si>
  <si>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</si>
  <si>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</si>
  <si>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</si>
  <si>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</si>
  <si>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</si>
  <si>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</si>
  <si>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</si>
  <si>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</si>
  <si>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</si>
  <si>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</si>
  <si>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</si>
  <si>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</si>
  <si>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</si>
  <si>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</si>
  <si>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</si>
  <si>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</si>
  <si>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</si>
  <si>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</si>
  <si>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</si>
  <si>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</si>
  <si>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</si>
  <si>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</si>
  <si>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</si>
  <si>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</si>
  <si>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</si>
  <si>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</si>
  <si>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</si>
  <si>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</si>
  <si>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</si>
  <si>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</si>
  <si>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</si>
  <si>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</si>
  <si>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</si>
  <si>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</si>
  <si>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</si>
  <si>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</si>
  <si>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</si>
  <si>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</si>
  <si>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</si>
  <si>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</si>
  <si>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</si>
  <si>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</si>
  <si>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</si>
  <si>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</si>
  <si>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</si>
  <si>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</si>
  <si>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</si>
  <si>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</si>
  <si>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</si>
  <si>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</si>
  <si>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</si>
  <si>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</si>
  <si>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</si>
  <si>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</si>
  <si>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</si>
  <si>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</si>
  <si>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</si>
  <si>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</si>
  <si>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</si>
  <si>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</si>
  <si>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</si>
  <si>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</si>
  <si>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</si>
  <si>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</si>
  <si>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</si>
  <si>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</si>
  <si>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</si>
  <si>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</si>
  <si>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</si>
  <si>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</si>
  <si>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</si>
  <si>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</si>
  <si>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</si>
  <si>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</si>
  <si>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</si>
  <si>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</si>
  <si>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</si>
  <si>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</si>
  <si>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</si>
  <si>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</si>
  <si>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</si>
  <si>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</si>
  <si>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</si>
  <si>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</si>
  <si>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</si>
  <si>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</si>
  <si>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</si>
  <si>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</si>
  <si>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</si>
  <si>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</si>
  <si>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</si>
  <si>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</si>
  <si>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</si>
  <si>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</si>
  <si>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</si>
  <si>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</si>
  <si>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</si>
  <si>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</si>
  <si>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</si>
  <si>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</si>
  <si>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</si>
  <si>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</si>
  <si>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</si>
  <si>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</si>
  <si>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</si>
  <si>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</si>
  <si>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</si>
  <si>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</si>
  <si>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</si>
  <si>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</si>
  <si>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</si>
  <si>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</si>
  <si>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</si>
  <si>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</si>
  <si>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</si>
  <si>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</si>
  <si>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</si>
  <si>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</si>
  <si>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</si>
  <si>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</si>
  <si>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</si>
  <si>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</si>
  <si>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</si>
  <si>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</si>
  <si>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</si>
  <si>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</si>
  <si>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</si>
  <si>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</si>
  <si>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</si>
  <si>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</si>
  <si>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</si>
  <si>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</si>
  <si>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</si>
  <si>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</si>
  <si>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</si>
  <si>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</si>
  <si>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</si>
  <si>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</si>
  <si>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</si>
  <si>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</si>
  <si>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</si>
  <si>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</si>
  <si>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</si>
  <si>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</si>
  <si>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</si>
  <si>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</si>
  <si>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</si>
  <si>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</si>
  <si>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</si>
  <si>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</si>
  <si>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</si>
  <si>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</si>
  <si>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</si>
  <si>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</si>
  <si>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</si>
  <si>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</si>
  <si>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</si>
  <si>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</si>
  <si>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</si>
  <si>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</si>
  <si>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</si>
  <si>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</si>
  <si>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</si>
  <si>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</si>
  <si>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</si>
  <si>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</si>
  <si>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</si>
  <si>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</si>
  <si>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</si>
  <si>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</si>
  <si>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</si>
  <si>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</si>
  <si>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</si>
  <si>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</si>
  <si>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</si>
  <si>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</si>
  <si>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</si>
  <si>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</si>
  <si>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</si>
  <si>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</si>
  <si>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</si>
  <si>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</si>
  <si>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</si>
  <si>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</si>
  <si>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</si>
  <si>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</si>
  <si>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</si>
  <si>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</si>
  <si>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</si>
  <si>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</si>
  <si>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</si>
  <si>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</si>
  <si>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</si>
  <si>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</si>
  <si>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</si>
  <si>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</si>
  <si>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</si>
  <si>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</si>
  <si>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</si>
  <si>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</si>
  <si>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</si>
  <si>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</si>
  <si>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</si>
  <si>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</si>
  <si>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</si>
  <si>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</si>
  <si>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</si>
  <si>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</si>
  <si>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</si>
  <si>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</si>
  <si>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</si>
  <si>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</si>
  <si>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</si>
  <si>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</si>
  <si>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</si>
  <si>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</si>
  <si>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</si>
  <si>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</si>
  <si>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</si>
  <si>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</si>
  <si>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</si>
  <si>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</si>
  <si>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</si>
  <si>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</si>
  <si>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</si>
  <si>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</si>
  <si>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</si>
  <si>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</si>
  <si>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</si>
  <si>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</si>
  <si>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</si>
  <si>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</si>
  <si>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</si>
  <si>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</si>
  <si>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</si>
  <si>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</si>
  <si>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</si>
  <si>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</si>
  <si>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</si>
  <si>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</si>
  <si>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</si>
  <si>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</si>
  <si>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</si>
  <si>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</si>
  <si>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</si>
  <si>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</si>
  <si>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</si>
  <si>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</si>
  <si>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</si>
  <si>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</si>
  <si>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</si>
  <si>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</si>
  <si>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</si>
  <si>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</si>
  <si>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</si>
  <si>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</si>
  <si>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</si>
  <si>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</si>
  <si>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</si>
  <si>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</si>
  <si>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</si>
  <si>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</si>
  <si>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</si>
  <si>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</si>
  <si>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</si>
  <si>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</si>
  <si>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</si>
  <si>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</si>
  <si>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</si>
  <si>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</si>
  <si>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</si>
  <si>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</si>
  <si>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</si>
  <si>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</si>
  <si>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</si>
  <si>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</si>
  <si>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</si>
  <si>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</si>
  <si>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</si>
  <si>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</si>
  <si>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</si>
  <si>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</si>
  <si>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</si>
  <si>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</si>
  <si>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</si>
  <si>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</si>
  <si>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</si>
  <si>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</si>
  <si>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</si>
  <si>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</si>
  <si>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</si>
  <si>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</si>
  <si>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</si>
  <si>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</si>
  <si>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</si>
  <si>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</si>
  <si>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</si>
  <si>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</si>
  <si>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</si>
  <si>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</si>
  <si>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</si>
  <si>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</si>
  <si>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</si>
  <si>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</si>
  <si>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</si>
  <si>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</si>
  <si>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</si>
  <si>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</si>
  <si>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</si>
  <si>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</si>
  <si>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</si>
  <si>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</si>
  <si>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</si>
  <si>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</si>
  <si>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</si>
  <si>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</si>
  <si>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</si>
  <si>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</si>
  <si>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</si>
  <si>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</si>
  <si>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</si>
  <si>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</si>
  <si>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</si>
  <si>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</si>
  <si>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</si>
  <si>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</si>
  <si>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</si>
  <si>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</si>
  <si>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</si>
  <si>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</si>
  <si>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</si>
  <si>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</si>
  <si>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</si>
  <si>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</si>
  <si>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</si>
  <si>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</si>
  <si>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</si>
  <si>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</si>
  <si>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</si>
  <si>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</si>
  <si>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</si>
  <si>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</si>
  <si>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</si>
  <si>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</si>
  <si>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</si>
  <si>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</si>
  <si>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</si>
  <si>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</si>
  <si>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</si>
  <si>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</si>
  <si>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</si>
  <si>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</si>
  <si>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</si>
  <si>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</si>
  <si>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</si>
  <si>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</si>
  <si>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</si>
  <si>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</si>
  <si>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</si>
  <si>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</si>
  <si>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</si>
  <si>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</si>
  <si>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</si>
  <si>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</si>
  <si>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</si>
  <si>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</si>
  <si>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</si>
  <si>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</si>
  <si>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</si>
  <si>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</si>
  <si>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</si>
  <si>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</si>
  <si>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</si>
  <si>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</si>
  <si>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</si>
  <si>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</si>
  <si>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</si>
  <si>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</si>
  <si>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</si>
  <si>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</si>
  <si>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</si>
  <si>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</si>
  <si>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</si>
  <si>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</si>
  <si>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</si>
  <si>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</si>
  <si>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</si>
  <si>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</si>
  <si>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</si>
  <si>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</si>
  <si>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</si>
  <si>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</si>
  <si>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</si>
  <si>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</si>
  <si>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</si>
  <si>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</si>
  <si>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</si>
  <si>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</si>
  <si>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</si>
  <si>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</si>
  <si>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</si>
  <si>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</si>
  <si>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</si>
  <si>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</si>
  <si>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</si>
  <si>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</si>
  <si>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</si>
  <si>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</si>
  <si>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</si>
  <si>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</si>
  <si>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</si>
  <si>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</si>
  <si>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</si>
  <si>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</si>
  <si>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</si>
  <si>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</si>
  <si>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</si>
  <si>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</si>
  <si>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</si>
  <si>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</si>
  <si>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</si>
  <si>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</si>
  <si>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</si>
  <si>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</si>
  <si>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</si>
  <si>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</si>
  <si>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</si>
  <si>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</si>
  <si>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</si>
  <si>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</si>
  <si>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</si>
  <si>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</si>
  <si>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</si>
  <si>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</si>
  <si>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</si>
  <si>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</si>
  <si>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</si>
  <si>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</si>
  <si>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</si>
  <si>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</si>
  <si>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</si>
  <si>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</si>
  <si>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</si>
  <si>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</si>
  <si>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</si>
  <si>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</si>
  <si>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</si>
  <si>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</si>
  <si>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</si>
  <si>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</si>
  <si>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</si>
  <si>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</si>
  <si>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</si>
  <si>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</si>
  <si>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</si>
  <si>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</si>
  <si>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</si>
  <si>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</si>
  <si>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</si>
  <si>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</si>
  <si>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</si>
  <si>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</si>
  <si>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</si>
  <si>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</si>
  <si>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</si>
  <si>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</si>
  <si>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</si>
  <si>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</si>
  <si>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</si>
  <si>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</si>
  <si>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</si>
  <si>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</si>
  <si>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</si>
  <si>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</si>
  <si>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</si>
  <si>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</si>
  <si>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</si>
  <si>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</si>
  <si>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</si>
  <si>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</si>
  <si>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</si>
  <si>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</si>
  <si>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</si>
  <si>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</si>
  <si>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</si>
  <si>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</si>
  <si>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</si>
  <si>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</si>
  <si>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</si>
  <si>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</si>
  <si>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</si>
  <si>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</si>
  <si>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</si>
  <si>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</si>
  <si>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</si>
  <si>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</si>
  <si>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</si>
  <si>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</si>
  <si>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</si>
  <si>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</si>
  <si>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</si>
  <si>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</si>
  <si>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</si>
  <si>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</si>
  <si>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</si>
  <si>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</si>
  <si>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</si>
  <si>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</si>
  <si>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</si>
  <si>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</si>
  <si>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</si>
  <si>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</si>
  <si>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</si>
  <si>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</si>
  <si>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</si>
  <si>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</si>
  <si>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</si>
  <si>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</si>
  <si>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</si>
  <si>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</si>
  <si>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</si>
  <si>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</si>
  <si>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</si>
  <si>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</si>
  <si>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</si>
  <si>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</si>
  <si>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</si>
  <si>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</si>
  <si>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</si>
  <si>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</si>
  <si>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</si>
  <si>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</si>
  <si>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</si>
  <si>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</si>
  <si>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</si>
  <si>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</si>
  <si>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</si>
  <si>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</si>
  <si>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</si>
  <si>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</si>
  <si>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</si>
  <si>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</si>
  <si>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</si>
  <si>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</si>
  <si>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</si>
  <si>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</si>
  <si>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</si>
  <si>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</si>
  <si>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</si>
  <si>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</si>
  <si>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</si>
  <si>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</si>
  <si>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</si>
  <si>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</si>
  <si>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</si>
  <si>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</si>
  <si>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</si>
  <si>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</si>
  <si>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</si>
  <si>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</si>
  <si>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</si>
  <si>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</si>
  <si>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</si>
  <si>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</si>
  <si>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</si>
  <si>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</si>
  <si>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</si>
  <si>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</si>
  <si>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</si>
  <si>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</si>
  <si>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</si>
  <si>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</si>
  <si>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</si>
  <si>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</si>
  <si>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</si>
  <si>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</si>
  <si>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</si>
  <si>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</si>
  <si>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</si>
  <si>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</si>
  <si>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</si>
  <si>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</si>
  <si>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</si>
  <si>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</si>
  <si>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</si>
  <si>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</si>
  <si>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</si>
  <si>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</si>
  <si>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</si>
  <si>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</si>
  <si>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</si>
  <si>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</si>
  <si>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</si>
  <si>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</si>
  <si>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</si>
  <si>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</si>
  <si>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</si>
  <si>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</si>
  <si>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</si>
  <si>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</si>
  <si>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</si>
  <si>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</si>
  <si>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</si>
  <si>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</si>
  <si>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</si>
  <si>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</si>
  <si>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</si>
  <si>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</si>
  <si>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</si>
  <si>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</si>
  <si>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</si>
  <si>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</si>
  <si>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</si>
  <si>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</si>
  <si>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</si>
  <si>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</si>
  <si>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</si>
  <si>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</si>
  <si>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</si>
  <si>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</si>
  <si>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</si>
  <si>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</si>
  <si>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</si>
  <si>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</si>
  <si>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</si>
  <si>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</si>
  <si>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</si>
  <si>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</si>
  <si>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</si>
  <si>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</si>
  <si>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</si>
  <si>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</si>
  <si>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</si>
  <si>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</si>
  <si>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</si>
  <si>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</si>
  <si>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</si>
  <si>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</si>
  <si>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</si>
  <si>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</si>
  <si>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</si>
  <si>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</si>
  <si>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</si>
  <si>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</si>
  <si>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</si>
  <si>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</si>
  <si>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</si>
  <si>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</si>
  <si>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</si>
  <si>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</si>
  <si>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</si>
  <si>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</si>
  <si>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</si>
  <si>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</si>
  <si>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</si>
  <si>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</si>
  <si>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</si>
  <si>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</si>
  <si>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</si>
  <si>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</si>
  <si>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</si>
  <si>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</si>
  <si>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</si>
  <si>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</si>
  <si>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</si>
  <si>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</si>
  <si>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</si>
  <si>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</si>
  <si>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</si>
  <si>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</si>
  <si>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</si>
  <si>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</si>
  <si>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</si>
  <si>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</si>
  <si>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</si>
  <si>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</si>
  <si>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</si>
  <si>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</si>
  <si>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</si>
  <si>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</si>
  <si>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</si>
  <si>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</si>
  <si>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</si>
  <si>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</si>
  <si>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</si>
  <si>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</si>
  <si>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</si>
  <si>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</si>
  <si>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</si>
  <si>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</si>
  <si>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</si>
  <si>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</si>
  <si>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</si>
  <si>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</si>
  <si>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</si>
  <si>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</si>
  <si>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</si>
  <si>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</si>
  <si>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</si>
  <si>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</si>
  <si>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</si>
  <si>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</si>
  <si>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</si>
  <si>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</si>
  <si>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</si>
  <si>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</si>
  <si>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</si>
  <si>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</si>
  <si>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</si>
  <si>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</si>
  <si>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</si>
  <si>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</si>
  <si>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</si>
  <si>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</si>
  <si>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</si>
  <si>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</si>
  <si>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</si>
  <si>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</si>
  <si>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</si>
  <si>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</si>
  <si>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</si>
  <si>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</si>
  <si>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</si>
  <si>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</si>
  <si>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</si>
  <si>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</si>
  <si>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</si>
  <si>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</si>
  <si>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</si>
  <si>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</si>
  <si>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</si>
  <si>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</si>
  <si>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</si>
  <si>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</si>
  <si>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</si>
  <si>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</si>
  <si>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</si>
  <si>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</si>
  <si>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</si>
  <si>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</si>
  <si>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</si>
  <si>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</si>
  <si>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</si>
  <si>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</si>
  <si>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</si>
  <si>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</si>
  <si>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</si>
  <si>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</si>
  <si>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</si>
  <si>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</si>
  <si>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</si>
  <si>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</si>
  <si>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</si>
  <si>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</si>
  <si>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</si>
  <si>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</si>
  <si>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</si>
  <si>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</si>
  <si>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</si>
  <si>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</si>
  <si>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</si>
  <si>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</si>
  <si>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</si>
  <si>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</si>
  <si>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</si>
  <si>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</si>
  <si>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</si>
  <si>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</si>
  <si>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</si>
  <si>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</si>
  <si>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</si>
  <si>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</si>
  <si>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</si>
  <si>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</si>
  <si>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</si>
  <si>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</si>
  <si>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</si>
  <si>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</si>
  <si>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</si>
  <si>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</si>
  <si>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</si>
  <si>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</si>
  <si>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</si>
  <si>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</si>
  <si>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</si>
  <si>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</si>
  <si>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</si>
  <si>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</si>
  <si>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</si>
  <si>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</si>
  <si>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</si>
  <si>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</si>
  <si>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</si>
  <si>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</si>
  <si>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</si>
  <si>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</si>
  <si>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</si>
  <si>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</si>
  <si>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</si>
  <si>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</si>
  <si>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</si>
  <si>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</si>
  <si>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</si>
  <si>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</si>
  <si>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</si>
  <si>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</si>
  <si>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</si>
  <si>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</si>
  <si>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</si>
  <si>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</si>
  <si>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</si>
  <si>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</si>
  <si>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</si>
  <si>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</si>
  <si>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</si>
  <si>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</si>
  <si>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</si>
  <si>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</si>
  <si>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</si>
  <si>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</si>
  <si>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</si>
  <si>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</si>
  <si>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</si>
  <si>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</si>
  <si>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</si>
  <si>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</si>
  <si>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</si>
  <si>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</si>
  <si>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</si>
  <si>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</si>
  <si>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</si>
  <si>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</si>
  <si>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</si>
  <si>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</si>
  <si>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</si>
  <si>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</si>
  <si>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</si>
  <si>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</si>
  <si>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</si>
  <si>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</si>
  <si>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</si>
  <si>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</si>
  <si>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</si>
  <si>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</si>
  <si>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</si>
  <si>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</si>
  <si>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</si>
  <si>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</si>
  <si>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</si>
  <si>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</si>
  <si>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</si>
  <si>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</si>
  <si>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</si>
  <si>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</si>
  <si>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</si>
  <si>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</si>
  <si>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</si>
  <si>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</si>
  <si>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</si>
  <si>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</si>
  <si>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</si>
  <si>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</si>
  <si>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</si>
  <si>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</si>
  <si>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</si>
  <si>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</si>
  <si>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</si>
  <si>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</si>
  <si>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</si>
  <si>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</si>
  <si>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</si>
  <si>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</si>
  <si>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</si>
  <si>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</si>
  <si>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</si>
  <si>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</si>
  <si>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</si>
  <si>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</si>
  <si>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</si>
  <si>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</si>
  <si>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</si>
  <si>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</si>
  <si>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</si>
  <si>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</si>
  <si>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</si>
  <si>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</si>
  <si>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</si>
  <si>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</si>
  <si>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</si>
  <si>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</si>
  <si>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</si>
  <si>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</si>
  <si>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</si>
  <si>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</si>
  <si>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</si>
  <si>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</si>
  <si>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</si>
  <si>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</si>
  <si>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</si>
  <si>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</si>
  <si>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</si>
  <si>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</si>
  <si>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</si>
  <si>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</si>
  <si>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</si>
  <si>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</si>
  <si>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</si>
  <si>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</si>
  <si>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</si>
  <si>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</si>
  <si>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</si>
  <si>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</si>
  <si>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</si>
  <si>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</si>
  <si>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</si>
  <si>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</si>
  <si>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</si>
  <si>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</si>
  <si>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</si>
  <si>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</si>
  <si>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</si>
  <si>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</si>
  <si>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</si>
  <si>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</si>
  <si>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</si>
  <si>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</si>
  <si>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</si>
  <si>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</si>
  <si>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</si>
  <si>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</si>
  <si>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</si>
  <si>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</si>
  <si>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</si>
  <si>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</si>
  <si>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</si>
  <si>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</si>
  <si>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</si>
  <si>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</si>
  <si>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</si>
  <si>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</si>
  <si>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</si>
  <si>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</si>
  <si>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</si>
  <si>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</si>
  <si>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</si>
  <si>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</si>
  <si>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</si>
  <si>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</si>
  <si>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</si>
  <si>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</si>
  <si>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</si>
  <si>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</si>
  <si>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</si>
  <si>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</si>
  <si>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</si>
  <si>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</si>
  <si>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</si>
  <si>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</si>
  <si>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</si>
  <si>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</si>
  <si>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</si>
  <si>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</si>
  <si>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</si>
  <si>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</si>
  <si>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</si>
  <si>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</si>
  <si>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</si>
  <si>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</si>
  <si>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</si>
  <si>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</si>
  <si>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</si>
  <si>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</si>
  <si>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</si>
  <si>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</si>
  <si>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</si>
  <si>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</si>
  <si>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</si>
  <si>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</si>
  <si>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</si>
  <si>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</si>
  <si>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</si>
  <si>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</si>
  <si>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</si>
  <si>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</si>
  <si>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</si>
  <si>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</si>
  <si>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</si>
  <si>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</si>
  <si>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</si>
  <si>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</si>
  <si>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</si>
  <si>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</si>
  <si>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</si>
  <si>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</si>
  <si>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</si>
  <si>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</si>
  <si>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</si>
  <si>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</si>
  <si>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</si>
  <si>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</si>
  <si>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</si>
  <si>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</si>
  <si>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</si>
  <si>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</si>
  <si>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</si>
  <si>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</si>
  <si>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</si>
  <si>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</si>
  <si>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</si>
  <si>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</si>
  <si>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</si>
  <si>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</si>
  <si>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</si>
  <si>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</si>
  <si>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</si>
  <si>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</si>
  <si>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</si>
  <si>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</si>
  <si>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</si>
  <si>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</si>
  <si>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</si>
  <si>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</si>
  <si>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</si>
  <si>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</si>
  <si>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</si>
  <si>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</si>
  <si>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</si>
  <si>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</si>
  <si>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</si>
  <si>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</si>
  <si>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</si>
  <si>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</si>
  <si>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</si>
  <si>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</si>
  <si>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</si>
  <si>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</si>
  <si>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</si>
  <si>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</si>
  <si>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</si>
  <si>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</si>
  <si>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</si>
  <si>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</si>
  <si>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</si>
  <si>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</si>
  <si>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</si>
  <si>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</si>
  <si>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</si>
  <si>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</si>
  <si>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</si>
  <si>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</si>
  <si>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</si>
  <si>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</si>
  <si>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</si>
  <si>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</si>
  <si>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</si>
  <si>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</si>
  <si>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</si>
  <si>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</si>
  <si>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</si>
  <si>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</si>
  <si>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</si>
  <si>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</si>
  <si>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</si>
  <si>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</si>
  <si>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</si>
  <si>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</si>
  <si>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</si>
  <si>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</si>
  <si>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</si>
  <si>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</si>
  <si>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</si>
  <si>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</si>
  <si>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</si>
  <si>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</si>
  <si>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</si>
  <si>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</si>
  <si>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</si>
  <si>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</si>
  <si>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</si>
  <si>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</si>
  <si>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</si>
  <si>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</si>
  <si>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</si>
  <si>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</si>
  <si>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</si>
  <si>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</si>
  <si>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</si>
  <si>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</si>
  <si>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</si>
  <si>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</si>
  <si>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</si>
  <si>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</si>
  <si>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</si>
  <si>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</si>
  <si>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</si>
  <si>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</si>
  <si>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</si>
  <si>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</si>
  <si>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</si>
  <si>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</si>
  <si>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</si>
  <si>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</si>
  <si>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</si>
  <si>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</si>
  <si>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</si>
  <si>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</si>
  <si>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</si>
  <si>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</si>
  <si>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</si>
  <si>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</si>
  <si>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</si>
  <si>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</si>
  <si>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</si>
  <si>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</si>
  <si>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</si>
  <si>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</si>
  <si>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</si>
  <si>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</si>
  <si>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</si>
  <si>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</si>
  <si>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</si>
  <si>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</si>
  <si>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</si>
  <si>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</si>
  <si>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</si>
  <si>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</si>
  <si>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</si>
  <si>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</si>
  <si>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</si>
  <si>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</si>
  <si>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</si>
  <si>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</si>
  <si>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</si>
  <si>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</si>
  <si>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</si>
  <si>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</si>
  <si>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</si>
  <si>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</si>
  <si>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</si>
  <si>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</si>
  <si>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</si>
  <si>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</si>
  <si>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</si>
  <si>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</si>
  <si>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</si>
  <si>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</si>
  <si>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</si>
  <si>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</si>
  <si>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</si>
  <si>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</si>
  <si>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</si>
  <si>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</si>
  <si>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</si>
  <si>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</si>
  <si>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</si>
  <si>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</si>
  <si>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</si>
  <si>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</si>
  <si>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</si>
  <si>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</si>
  <si>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</si>
  <si>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</si>
  <si>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</si>
  <si>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</si>
  <si>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</si>
  <si>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</si>
  <si>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</si>
  <si>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</si>
  <si>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</si>
  <si>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</si>
  <si>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</si>
  <si>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</si>
  <si>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</si>
  <si>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</si>
  <si>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</si>
  <si>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</si>
  <si>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</si>
  <si>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</si>
  <si>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</si>
  <si>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</si>
  <si>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</si>
  <si>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</si>
  <si>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</si>
  <si>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</si>
  <si>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</si>
  <si>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</si>
  <si>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</si>
  <si>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</si>
  <si>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</si>
  <si>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</si>
  <si>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</si>
  <si>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</si>
  <si>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</si>
  <si>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</si>
  <si>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</si>
  <si>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</si>
  <si>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</si>
  <si>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</si>
  <si>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</si>
  <si>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</si>
  <si>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</si>
  <si>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</si>
  <si>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</si>
  <si>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</si>
  <si>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</si>
  <si>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</si>
  <si>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</si>
  <si>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</si>
  <si>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</si>
  <si>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</si>
  <si>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</si>
  <si>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</si>
  <si>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</si>
  <si>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</si>
  <si>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</si>
  <si>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</si>
  <si>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</si>
  <si>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</si>
  <si>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</si>
  <si>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</si>
  <si>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</si>
  <si>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</si>
  <si>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</si>
  <si>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</si>
  <si>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</si>
  <si>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</si>
  <si>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</si>
  <si>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</si>
  <si>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</si>
  <si>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</si>
  <si>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</si>
  <si>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</si>
  <si>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</si>
  <si>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</si>
  <si>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</si>
  <si>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</si>
  <si>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</si>
  <si>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</si>
  <si>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</si>
  <si>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</si>
  <si>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</si>
  <si>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</si>
  <si>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</si>
  <si>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</si>
  <si>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</si>
  <si>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</si>
  <si>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</si>
  <si>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</si>
  <si>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</si>
  <si>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</si>
  <si>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</si>
  <si>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</si>
  <si>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</si>
  <si>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</si>
  <si>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</si>
  <si>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</si>
  <si>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</si>
  <si>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</si>
  <si>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</si>
  <si>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</si>
  <si>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</si>
  <si>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</si>
  <si>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</si>
  <si>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</si>
  <si>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</si>
  <si>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</si>
  <si>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</si>
  <si>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</si>
  <si>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</si>
  <si>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</si>
  <si>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</si>
  <si>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</si>
  <si>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</si>
  <si>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</si>
  <si>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</si>
  <si>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</si>
  <si>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</si>
  <si>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</si>
  <si>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</si>
  <si>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</si>
  <si>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</si>
  <si>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</si>
  <si>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</si>
  <si>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</si>
  <si>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</si>
  <si>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</si>
  <si>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</si>
  <si>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</si>
  <si>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</si>
  <si>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</si>
  <si>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</si>
  <si>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</si>
  <si>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</si>
  <si>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</si>
  <si>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</si>
  <si>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</si>
  <si>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</si>
  <si>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</si>
  <si>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</si>
  <si>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</si>
  <si>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</si>
  <si>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</si>
  <si>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</si>
  <si>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</si>
  <si>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</si>
  <si>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</si>
  <si>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</si>
  <si>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</si>
  <si>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</si>
  <si>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</si>
  <si>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</si>
  <si>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</si>
  <si>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</si>
  <si>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</si>
  <si>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</si>
  <si>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</si>
  <si>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</si>
  <si>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</si>
  <si>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</si>
  <si>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</si>
  <si>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</si>
  <si>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</si>
  <si>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</si>
  <si>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</si>
  <si>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</si>
  <si>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</si>
  <si>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</si>
  <si>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</si>
  <si>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</si>
  <si>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</si>
  <si>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</si>
  <si>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</si>
  <si>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</si>
  <si>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</si>
  <si>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</si>
  <si>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</si>
  <si>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</si>
  <si>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</si>
  <si>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</si>
  <si>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</si>
  <si>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</si>
  <si>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</si>
  <si>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</si>
  <si>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</si>
  <si>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</si>
  <si>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</si>
  <si>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</si>
  <si>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</si>
  <si>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</si>
  <si>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</si>
  <si>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</si>
  <si>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</si>
  <si>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</si>
  <si>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</si>
  <si>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</si>
  <si>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</si>
  <si>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</si>
  <si>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</si>
  <si>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</si>
  <si>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</si>
  <si>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</si>
  <si>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</si>
  <si>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</si>
  <si>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</si>
  <si>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</si>
  <si>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</si>
  <si>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</si>
  <si>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</si>
  <si>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</si>
  <si>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</si>
  <si>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</si>
  <si>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</si>
  <si>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</si>
  <si>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</si>
  <si>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</si>
  <si>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</si>
  <si>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</si>
  <si>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</si>
  <si>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</si>
  <si>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</si>
  <si>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</si>
  <si>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</si>
  <si>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</si>
  <si>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</si>
  <si>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</si>
  <si>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</si>
  <si>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</si>
  <si>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</si>
  <si>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</si>
  <si>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</si>
  <si>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</si>
  <si>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</si>
  <si>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</si>
  <si>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</si>
  <si>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</si>
  <si>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</si>
  <si>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</si>
  <si>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</si>
  <si>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</si>
  <si>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</si>
  <si>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</si>
  <si>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</si>
  <si>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</si>
  <si>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</si>
  <si>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</si>
  <si>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</si>
  <si>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</si>
  <si>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</si>
  <si>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</si>
  <si>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</si>
  <si>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</si>
  <si>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</si>
  <si>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</si>
  <si>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</si>
  <si>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</si>
  <si>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</si>
  <si>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</si>
  <si>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</si>
  <si>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</si>
  <si>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</si>
  <si>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</si>
  <si>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</si>
  <si>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</si>
  <si>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</si>
  <si>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</si>
  <si>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</si>
  <si>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</si>
  <si>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</si>
  <si>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</si>
  <si>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</si>
  <si>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</si>
  <si>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</si>
  <si>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</si>
  <si>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</si>
  <si>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</si>
  <si>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</si>
  <si>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</si>
  <si>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</si>
  <si>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</si>
  <si>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</si>
  <si>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</si>
  <si>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</si>
  <si>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</si>
  <si>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</si>
  <si>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</si>
  <si>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</si>
  <si>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</si>
  <si>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</si>
  <si>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</si>
  <si>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</si>
  <si>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</si>
  <si>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</si>
  <si>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</si>
  <si>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</si>
  <si>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</si>
  <si>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</si>
  <si>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</si>
  <si>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</si>
  <si>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</si>
  <si>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</si>
  <si>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</si>
  <si>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</si>
  <si>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</si>
  <si>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</si>
  <si>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</si>
  <si>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</si>
  <si>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</si>
  <si>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</si>
  <si>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</si>
  <si>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</si>
  <si>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</si>
  <si>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</si>
  <si>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</si>
  <si>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</si>
  <si>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</si>
  <si>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</si>
  <si>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</si>
  <si>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</si>
  <si>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</si>
  <si>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</si>
  <si>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</si>
  <si>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</si>
  <si>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</si>
  <si>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</si>
  <si>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</si>
  <si>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</si>
  <si>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</si>
  <si>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</si>
  <si>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</si>
  <si>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</si>
  <si>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</si>
  <si>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</si>
  <si>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</si>
  <si>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</si>
  <si>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</si>
  <si>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</si>
  <si>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</si>
  <si>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</si>
  <si>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</si>
  <si>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</si>
  <si>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</si>
  <si>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</si>
  <si>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</si>
  <si>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</si>
  <si>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</si>
  <si>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</si>
  <si>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</si>
  <si>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</si>
  <si>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</si>
  <si>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</si>
  <si>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</si>
  <si>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</si>
  <si>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</si>
  <si>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</si>
  <si>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</si>
  <si>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</si>
  <si>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</si>
  <si>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</si>
  <si>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</si>
  <si>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</si>
  <si>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</si>
  <si>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</si>
  <si>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</si>
  <si>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</si>
  <si>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</si>
  <si>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</si>
  <si>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</si>
  <si>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</si>
  <si>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</si>
  <si>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</si>
  <si>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</si>
  <si>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</si>
  <si>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</si>
  <si>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</si>
  <si>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</si>
  <si>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</si>
  <si>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</si>
  <si>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</si>
  <si>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</si>
  <si>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</si>
  <si>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</si>
  <si>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</si>
  <si>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</si>
  <si>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</si>
  <si>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</si>
  <si>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</si>
  <si>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</si>
  <si>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</si>
  <si>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</si>
  <si>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</si>
  <si>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</si>
  <si>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</si>
  <si>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</si>
  <si>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</si>
  <si>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</si>
  <si>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</si>
  <si>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</si>
  <si>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</si>
  <si>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</si>
  <si>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</si>
  <si>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</si>
  <si>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</si>
  <si>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</si>
  <si>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</si>
  <si>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</si>
  <si>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</si>
  <si>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</si>
  <si>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</si>
  <si>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</si>
  <si>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</si>
  <si>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</si>
  <si>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</si>
  <si>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</si>
  <si>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</si>
  <si>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</si>
  <si>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</si>
  <si>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</si>
  <si>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</si>
  <si>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</si>
  <si>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</si>
  <si>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</si>
  <si>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</si>
  <si>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</si>
  <si>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</si>
  <si>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</si>
  <si>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</si>
  <si>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</si>
  <si>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</si>
  <si>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</si>
  <si>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</si>
  <si>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</si>
  <si>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</si>
  <si>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</si>
  <si>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</si>
  <si>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</si>
  <si>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</si>
  <si>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</si>
  <si>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</si>
  <si>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</si>
  <si>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</si>
  <si>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</si>
  <si>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</si>
  <si>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</si>
  <si>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</si>
  <si>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</si>
  <si>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</si>
  <si>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</si>
  <si>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</si>
  <si>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</si>
  <si>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</si>
  <si>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</si>
  <si>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</si>
  <si>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</si>
  <si>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</si>
  <si>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</si>
  <si>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</si>
  <si>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</si>
  <si>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</si>
  <si>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</si>
  <si>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</si>
  <si>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</si>
  <si>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</si>
  <si>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</si>
  <si>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</si>
  <si>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</si>
  <si>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</si>
  <si>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</si>
  <si>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</si>
  <si>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</si>
  <si>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</si>
  <si>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</si>
  <si>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</si>
  <si>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</si>
  <si>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</si>
  <si>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</si>
  <si>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</si>
  <si>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</si>
  <si>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</si>
  <si>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</si>
  <si>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</si>
  <si>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</si>
  <si>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</si>
  <si>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</si>
  <si>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</si>
  <si>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</si>
  <si>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</si>
  <si>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</si>
  <si>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</si>
  <si>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</si>
  <si>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</si>
  <si>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</si>
  <si>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</si>
  <si>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</si>
  <si>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</si>
  <si>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</si>
  <si>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</si>
  <si>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</si>
  <si>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</si>
  <si>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</si>
  <si>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</si>
  <si>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</si>
  <si>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</si>
  <si>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</si>
  <si>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</si>
  <si>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</si>
  <si>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</si>
  <si>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</si>
  <si>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</si>
  <si>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</si>
  <si>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</si>
  <si>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</si>
  <si>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</si>
  <si>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</si>
  <si>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</si>
  <si>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</si>
  <si>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</si>
  <si>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</si>
  <si>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</si>
  <si>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</si>
  <si>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</si>
  <si>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</si>
  <si>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</si>
  <si>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</si>
  <si>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</si>
  <si>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</si>
  <si>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</si>
  <si>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</si>
  <si>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</si>
  <si>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</si>
  <si>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</si>
  <si>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</si>
  <si>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</si>
  <si>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</si>
  <si>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</si>
  <si>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</si>
  <si>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</si>
  <si>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</si>
  <si>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</si>
  <si>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</si>
  <si>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</si>
  <si>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</si>
  <si>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</si>
  <si>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</si>
  <si>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</si>
  <si>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</si>
  <si>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</si>
  <si>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</si>
  <si>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</si>
  <si>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</si>
  <si>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</si>
  <si>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</si>
  <si>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</si>
  <si>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</si>
  <si>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</si>
  <si>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</si>
  <si>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</si>
  <si>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</si>
  <si>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</si>
  <si>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</si>
  <si>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</si>
  <si>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</si>
  <si>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</si>
  <si>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</si>
  <si>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</si>
  <si>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</si>
  <si>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</si>
  <si>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</si>
  <si>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</si>
  <si>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</si>
  <si>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</si>
  <si>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</si>
  <si>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</si>
  <si>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</si>
  <si>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</si>
  <si>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</si>
  <si>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</si>
  <si>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</si>
  <si>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</si>
  <si>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</si>
  <si>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</si>
  <si>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</si>
  <si>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</si>
  <si>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</si>
  <si>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</si>
  <si>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</si>
  <si>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</si>
  <si>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</si>
  <si>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</si>
  <si>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</si>
  <si>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</si>
  <si>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</si>
  <si>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</si>
  <si>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</si>
  <si>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</si>
  <si>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</si>
  <si>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</si>
  <si>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</si>
  <si>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</si>
  <si>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</si>
  <si>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</si>
  <si>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</si>
  <si>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</si>
  <si>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</si>
  <si>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</si>
  <si>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</si>
  <si>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</si>
  <si>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</si>
  <si>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</si>
  <si>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</si>
  <si>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</si>
  <si>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</si>
  <si>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</si>
  <si>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</si>
  <si>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</si>
  <si>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</si>
  <si>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</si>
  <si>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</si>
  <si>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</si>
  <si>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</si>
  <si>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</si>
  <si>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</si>
  <si>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</si>
  <si>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</si>
  <si>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</si>
  <si>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</si>
  <si>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</si>
  <si>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</si>
  <si>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</si>
  <si>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</si>
  <si>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</si>
  <si>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</si>
  <si>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</si>
  <si>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</si>
  <si>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</si>
  <si>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</si>
  <si>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</si>
  <si>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</si>
  <si>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</si>
  <si>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</si>
  <si>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</si>
  <si>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</si>
  <si>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</si>
  <si>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</si>
  <si>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</si>
  <si>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</si>
  <si>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</si>
  <si>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</si>
  <si>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</si>
  <si>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</si>
  <si>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</si>
  <si>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</si>
  <si>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</si>
  <si>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</si>
  <si>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</si>
  <si>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</si>
  <si>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</si>
  <si>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</si>
  <si>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</si>
  <si>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</si>
  <si>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</si>
  <si>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</si>
  <si>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</si>
  <si>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</si>
  <si>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</si>
  <si>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</si>
  <si>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</si>
  <si>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</si>
  <si>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</si>
  <si>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</si>
  <si>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</si>
  <si>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</si>
  <si>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</si>
  <si>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</si>
  <si>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</si>
  <si>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</si>
  <si>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</si>
  <si>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</si>
  <si>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</si>
  <si>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</si>
  <si>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</si>
  <si>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</si>
  <si>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</si>
  <si>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</si>
  <si>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</si>
  <si>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</si>
  <si>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</si>
  <si>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</si>
  <si>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</si>
  <si>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</si>
  <si>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</si>
  <si>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</si>
  <si>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</si>
  <si>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</si>
  <si>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</si>
  <si>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</si>
  <si>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</si>
  <si>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</si>
  <si>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</si>
  <si>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</si>
  <si>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</si>
  <si>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</si>
  <si>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</si>
  <si>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</si>
  <si>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</si>
  <si>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</si>
  <si>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</si>
  <si>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</si>
  <si>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</si>
  <si>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</si>
  <si>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</si>
  <si>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</si>
  <si>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</si>
  <si>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</si>
  <si>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</si>
  <si>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</si>
  <si>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</si>
  <si>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</si>
  <si>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</si>
  <si>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</si>
  <si>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</si>
  <si>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</si>
  <si>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</si>
  <si>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</si>
  <si>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</si>
  <si>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</si>
  <si>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</si>
  <si>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</si>
  <si>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</si>
  <si>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</si>
  <si>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</si>
  <si>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</si>
  <si>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</si>
  <si>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</si>
  <si>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</si>
  <si>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</si>
  <si>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</si>
  <si>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</si>
  <si>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</si>
  <si>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</si>
  <si>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</si>
  <si>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</si>
  <si>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</si>
  <si>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</si>
  <si>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</si>
  <si>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</si>
  <si>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</si>
  <si>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</si>
  <si>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</si>
  <si>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</si>
  <si>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</si>
  <si>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</si>
  <si>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</si>
  <si>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</si>
  <si>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</si>
  <si>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</si>
  <si>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</si>
  <si>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</si>
  <si>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</si>
  <si>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</si>
  <si>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</si>
  <si>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</si>
  <si>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</si>
  <si>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</si>
  <si>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</si>
  <si>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</si>
  <si>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</si>
  <si>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</si>
  <si>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</si>
  <si>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</si>
  <si>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</si>
  <si>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</si>
  <si>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</si>
  <si>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</si>
  <si>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</si>
  <si>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</si>
  <si>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</si>
  <si>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</si>
  <si>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</si>
  <si>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</si>
  <si>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</si>
  <si>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</si>
  <si>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</si>
  <si>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</si>
  <si>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</si>
  <si>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</si>
  <si>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</si>
  <si>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</si>
  <si>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</si>
  <si>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</si>
  <si>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</si>
  <si>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</si>
  <si>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</si>
  <si>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</si>
  <si>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</si>
  <si>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</si>
  <si>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</si>
  <si>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</si>
  <si>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</si>
  <si>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</si>
  <si>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</si>
  <si>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</si>
  <si>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</si>
  <si>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</si>
  <si>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</si>
  <si>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</si>
  <si>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</si>
  <si>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</si>
  <si>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</si>
  <si>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</si>
  <si>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</si>
  <si>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</si>
  <si>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</si>
  <si>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</si>
  <si>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</si>
  <si>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</si>
  <si>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</si>
  <si>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</si>
  <si>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</si>
  <si>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</si>
  <si>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</si>
  <si>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</si>
  <si>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</si>
  <si>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</si>
  <si>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</si>
  <si>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</si>
  <si>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</si>
  <si>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</si>
  <si>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</si>
  <si>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</si>
  <si>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</si>
  <si>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</si>
  <si>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</si>
  <si>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</si>
  <si>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</si>
  <si>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</si>
  <si>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</si>
  <si>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</si>
  <si>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</si>
  <si>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</si>
  <si>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</si>
  <si>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</si>
  <si>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</si>
  <si>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</si>
  <si>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</si>
  <si>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</si>
  <si>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</si>
  <si>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</si>
  <si>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</si>
  <si>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</si>
  <si>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</si>
  <si>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</si>
  <si>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</si>
  <si>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</si>
  <si>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</si>
  <si>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</si>
  <si>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</si>
  <si>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</si>
  <si>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</si>
  <si>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</si>
  <si>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</si>
  <si>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</si>
  <si>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</si>
  <si>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</si>
  <si>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</si>
  <si>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</si>
  <si>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</si>
  <si>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</si>
  <si>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</si>
  <si>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</si>
  <si>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</si>
  <si>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</si>
  <si>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</si>
  <si>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</si>
  <si>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</si>
  <si>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</si>
  <si>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</si>
  <si>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</si>
  <si>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</si>
  <si>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</si>
  <si>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</si>
  <si>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</si>
  <si>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</si>
  <si>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</si>
  <si>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</si>
  <si>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</si>
  <si>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</si>
  <si>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</si>
  <si>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</si>
  <si>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</si>
  <si>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</si>
  <si>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</si>
  <si>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</si>
  <si>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</si>
  <si>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</si>
  <si>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</si>
  <si>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</si>
  <si>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</si>
  <si>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</si>
  <si>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</si>
  <si>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</si>
  <si>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</si>
  <si>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</si>
  <si>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</si>
  <si>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</si>
  <si>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</si>
  <si>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</si>
  <si>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</si>
  <si>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</si>
  <si>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</si>
  <si>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</si>
  <si>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</si>
  <si>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</si>
  <si>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</si>
  <si>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</si>
  <si>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</si>
  <si>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</si>
  <si>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</si>
  <si>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</si>
  <si>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</si>
  <si>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</si>
  <si>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</si>
  <si>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</si>
  <si>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</si>
  <si>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</si>
  <si>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</si>
  <si>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</si>
  <si>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</si>
  <si>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</si>
  <si>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</si>
  <si>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</si>
  <si>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</si>
  <si>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</si>
  <si>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</si>
  <si>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</si>
  <si>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</si>
  <si>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</si>
  <si>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</si>
  <si>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</si>
  <si>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</si>
  <si>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</si>
  <si>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</si>
  <si>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</si>
  <si>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</si>
  <si>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</si>
  <si>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</si>
  <si>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</si>
  <si>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</si>
  <si>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</si>
  <si>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</si>
  <si>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</si>
  <si>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</si>
  <si>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</si>
  <si>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</si>
  <si>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</si>
  <si>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</si>
  <si>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</si>
  <si>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</si>
  <si>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</si>
  <si>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</si>
  <si>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</si>
  <si>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</si>
  <si>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</si>
  <si>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</si>
  <si>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</si>
  <si>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</si>
  <si>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</si>
  <si>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</si>
  <si>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</si>
  <si>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</si>
  <si>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</si>
  <si>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</si>
  <si>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</si>
  <si>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</si>
  <si>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</si>
  <si>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</si>
  <si>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</si>
  <si>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</si>
  <si>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</si>
  <si>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</si>
  <si>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</si>
  <si>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</si>
  <si>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</si>
  <si>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</si>
  <si>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</si>
  <si>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</si>
  <si>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</si>
  <si>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</si>
  <si>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</si>
  <si>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</si>
  <si>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</si>
  <si>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</si>
  <si>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</si>
  <si>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</si>
  <si>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</si>
  <si>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</si>
  <si>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</si>
  <si>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</si>
  <si>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</si>
  <si>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</si>
  <si>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</si>
  <si>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</si>
  <si>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</si>
  <si>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</si>
  <si>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</si>
  <si>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</si>
  <si>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</si>
  <si>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</si>
  <si>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</si>
  <si>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</si>
  <si>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</si>
  <si>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</si>
  <si>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</si>
  <si>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</si>
  <si>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</si>
  <si>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</si>
  <si>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</si>
  <si>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</si>
  <si>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</si>
  <si>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</si>
  <si>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</si>
  <si>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</si>
  <si>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</si>
  <si>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</si>
  <si>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</si>
  <si>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</si>
  <si>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</si>
  <si>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</si>
  <si>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</si>
  <si>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</si>
  <si>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</si>
  <si>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</si>
  <si>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</si>
  <si>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</si>
  <si>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</si>
  <si>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</si>
  <si>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</si>
  <si>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</si>
  <si>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</si>
  <si>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</si>
  <si>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</si>
  <si>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</si>
  <si>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</si>
  <si>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</si>
  <si>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</si>
  <si>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</si>
  <si>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</si>
  <si>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</si>
  <si>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</si>
  <si>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</si>
  <si>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</si>
  <si>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</si>
  <si>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</si>
  <si>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</si>
  <si>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</si>
  <si>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</si>
  <si>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</si>
  <si>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</si>
  <si>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</si>
  <si>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</si>
  <si>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</si>
  <si>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</si>
  <si>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</si>
  <si>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</si>
  <si>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</si>
  <si>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</si>
  <si>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</si>
  <si>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</si>
  <si>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</si>
  <si>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</si>
  <si>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</si>
  <si>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</si>
  <si>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</si>
  <si>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</si>
  <si>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</si>
  <si>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</si>
  <si>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</si>
  <si>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</si>
  <si>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</si>
  <si>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</si>
  <si>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</si>
  <si>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</si>
  <si>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</si>
  <si>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</si>
  <si>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</si>
  <si>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</si>
  <si>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</si>
  <si>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</si>
  <si>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</si>
  <si>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</si>
  <si>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</si>
  <si>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</si>
  <si>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</si>
  <si>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</si>
  <si>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</si>
  <si>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</si>
  <si>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</si>
  <si>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</si>
  <si>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</si>
  <si>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</si>
  <si>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</si>
  <si>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</si>
  <si>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</si>
  <si>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</si>
  <si>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</si>
  <si>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</si>
  <si>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</si>
  <si>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</si>
  <si>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</si>
  <si>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</si>
  <si>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</si>
  <si>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</si>
  <si>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</si>
  <si>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</si>
  <si>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</si>
  <si>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</si>
  <si>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</si>
  <si>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</si>
  <si>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</si>
  <si>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</si>
  <si>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</si>
  <si>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</si>
  <si>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</si>
  <si>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</si>
  <si>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</si>
  <si>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</si>
  <si>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</si>
  <si>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</si>
  <si>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</si>
  <si>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</si>
  <si>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</si>
  <si>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</si>
  <si>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</si>
  <si>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</si>
  <si>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</si>
  <si>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</si>
  <si>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</si>
  <si>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</si>
  <si>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</si>
  <si>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</si>
  <si>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</si>
  <si>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</si>
  <si>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</si>
  <si>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</si>
  <si>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</si>
  <si>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</si>
  <si>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</si>
  <si>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</si>
  <si>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</si>
  <si>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</si>
  <si>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</si>
  <si>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</si>
  <si>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</si>
  <si>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</si>
  <si>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</si>
  <si>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</si>
  <si>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</si>
  <si>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</si>
  <si>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</si>
  <si>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</si>
  <si>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</si>
  <si>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</si>
  <si>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</si>
  <si>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</si>
  <si>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</si>
  <si>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</si>
  <si>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</si>
  <si>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</si>
  <si>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</si>
  <si>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</si>
  <si>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</si>
  <si>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</si>
  <si>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</si>
  <si>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</si>
  <si>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</si>
  <si>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</si>
  <si>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</si>
  <si>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</si>
  <si>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</si>
  <si>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</si>
  <si>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</si>
  <si>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</si>
  <si>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</si>
  <si>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</si>
  <si>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</si>
  <si>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</si>
  <si>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</si>
  <si>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</si>
  <si>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</si>
  <si>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</si>
  <si>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</si>
  <si>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</si>
  <si>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</si>
  <si>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</si>
  <si>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</si>
  <si>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</si>
  <si>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</si>
  <si>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</si>
  <si>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</si>
  <si>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</si>
  <si>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</si>
  <si>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</si>
  <si>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</si>
  <si>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</si>
  <si>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</si>
  <si>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</si>
  <si>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</si>
  <si>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</si>
  <si>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</si>
  <si>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</si>
  <si>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</si>
  <si>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</si>
  <si>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</si>
  <si>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</si>
  <si>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</si>
  <si>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</si>
  <si>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</si>
  <si>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</si>
  <si>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</si>
  <si>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</si>
  <si>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</si>
  <si>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</si>
  <si>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</si>
  <si>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</si>
  <si>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</si>
  <si>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</si>
  <si>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</si>
  <si>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</si>
  <si>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</si>
  <si>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</si>
  <si>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</si>
  <si>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</si>
  <si>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</si>
  <si>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</si>
  <si>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</si>
  <si>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</si>
  <si>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</si>
  <si>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</si>
  <si>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</si>
  <si>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</si>
  <si>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</si>
  <si>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</si>
  <si>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</si>
  <si>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</si>
  <si>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</si>
  <si>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</si>
  <si>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</si>
  <si>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</si>
  <si>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</si>
  <si>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</si>
  <si>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</si>
  <si>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</si>
  <si>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</si>
  <si>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</si>
  <si>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</si>
  <si>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</si>
  <si>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</si>
  <si>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</si>
  <si>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</si>
  <si>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</si>
  <si>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</si>
  <si>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</si>
  <si>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</si>
  <si>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</si>
  <si>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</si>
  <si>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</si>
  <si>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</si>
  <si>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</si>
  <si>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</si>
  <si>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</si>
  <si>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</si>
  <si>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</si>
  <si>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</si>
  <si>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</si>
  <si>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</si>
  <si>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</si>
  <si>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</si>
  <si>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</si>
  <si>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</si>
  <si>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</si>
  <si>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</si>
  <si>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</si>
  <si>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</si>
  <si>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</si>
  <si>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</si>
  <si>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</si>
  <si>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</si>
  <si>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</si>
  <si>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</si>
  <si>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</si>
  <si>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</si>
  <si>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</si>
  <si>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</si>
  <si>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</si>
  <si>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</si>
  <si>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</si>
  <si>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</si>
  <si>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</si>
  <si>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</si>
  <si>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</si>
  <si>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</si>
  <si>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</si>
  <si>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</si>
  <si>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</si>
  <si>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</si>
  <si>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</si>
  <si>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</si>
  <si>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</si>
  <si>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</si>
  <si>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</si>
  <si>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</si>
  <si>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</si>
  <si>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</si>
  <si>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</si>
  <si>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</si>
  <si>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</si>
  <si>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</si>
  <si>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</si>
  <si>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</si>
  <si>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</si>
  <si>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</si>
  <si>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</si>
  <si>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</si>
  <si>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</si>
  <si>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</si>
  <si>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</si>
  <si>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</si>
  <si>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</si>
  <si>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</si>
  <si>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</si>
  <si>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</si>
  <si>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</si>
  <si>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</si>
  <si>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</si>
  <si>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</si>
  <si>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</si>
  <si>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</si>
  <si>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</si>
  <si>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</si>
  <si>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</si>
  <si>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</si>
  <si>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</si>
  <si>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</si>
  <si>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</si>
  <si>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</si>
  <si>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</si>
  <si>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</si>
  <si>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</si>
  <si>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</si>
  <si>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</si>
  <si>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</si>
  <si>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</si>
  <si>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</si>
  <si>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</si>
  <si>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</si>
  <si>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</si>
  <si>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</si>
  <si>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</si>
  <si>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</si>
  <si>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</si>
  <si>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</si>
  <si>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</si>
  <si>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</si>
  <si>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</si>
  <si>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</si>
  <si>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</si>
  <si>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</si>
  <si>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</si>
  <si>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</si>
  <si>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</si>
  <si>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</si>
  <si>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</si>
  <si>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</si>
  <si>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</si>
  <si>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</si>
  <si>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</si>
  <si>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</si>
  <si>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</si>
  <si>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</si>
  <si>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</si>
  <si>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</si>
  <si>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</si>
  <si>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</si>
  <si>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</si>
  <si>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</si>
  <si>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</si>
  <si>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</si>
  <si>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</si>
  <si>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</si>
  <si>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</si>
  <si>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</si>
  <si>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</si>
  <si>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</si>
  <si>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</si>
  <si>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</si>
  <si>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</si>
  <si>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</si>
  <si>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</si>
  <si>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</si>
  <si>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</si>
  <si>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</si>
  <si>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</si>
  <si>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</si>
  <si>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</si>
  <si>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</si>
  <si>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</si>
  <si>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</si>
  <si>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</si>
  <si>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</si>
  <si>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</si>
  <si>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</si>
  <si>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</si>
  <si>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</si>
  <si>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</si>
  <si>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</si>
  <si>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</si>
  <si>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</si>
  <si>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</si>
  <si>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</si>
  <si>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</si>
  <si>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</si>
  <si>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</si>
  <si>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</si>
  <si>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</si>
  <si>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</si>
  <si>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</si>
  <si>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</si>
  <si>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</si>
  <si>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</si>
  <si>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</si>
  <si>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</si>
  <si>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</si>
  <si>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</si>
  <si>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</si>
  <si>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</si>
  <si>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</si>
  <si>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</si>
  <si>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</si>
  <si>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</si>
  <si>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</si>
  <si>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</si>
  <si>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</si>
  <si>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</si>
  <si>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</si>
  <si>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</si>
  <si>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</si>
  <si>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</si>
  <si>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</si>
  <si>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</si>
  <si>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</si>
  <si>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</si>
  <si>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</si>
  <si>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</si>
  <si>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</si>
  <si>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</si>
  <si>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</si>
  <si>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</si>
  <si>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</si>
  <si>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</si>
  <si>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</si>
  <si>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</si>
  <si>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</si>
  <si>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</si>
  <si>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</si>
  <si>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</si>
  <si>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</si>
  <si>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</si>
  <si>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</si>
  <si>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</si>
  <si>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</si>
  <si>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</si>
  <si>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</si>
  <si>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</si>
  <si>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</si>
  <si>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</si>
  <si>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</si>
  <si>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</si>
  <si>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</si>
  <si>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</si>
  <si>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</si>
  <si>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</si>
  <si>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</si>
  <si>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</si>
  <si>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</si>
  <si>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</si>
  <si>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</si>
  <si>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</si>
  <si>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</si>
  <si>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</si>
  <si>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</si>
  <si>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</si>
  <si>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</si>
  <si>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</si>
  <si>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</si>
  <si>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</si>
  <si>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</si>
  <si>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</si>
  <si>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</si>
  <si>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</si>
  <si>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</si>
  <si>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</si>
  <si>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</si>
  <si>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</si>
  <si>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</si>
  <si>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</si>
  <si>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</si>
  <si>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</si>
  <si>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</si>
  <si>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</si>
  <si>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</si>
  <si>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</si>
  <si>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</si>
  <si>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</si>
  <si>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</si>
  <si>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</si>
  <si>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</si>
  <si>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</si>
  <si>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</si>
  <si>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</si>
  <si>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</si>
  <si>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</si>
  <si>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</si>
  <si>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</si>
  <si>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</si>
  <si>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</si>
  <si>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</si>
  <si>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</si>
  <si>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</si>
  <si>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</si>
  <si>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</si>
  <si>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</si>
  <si>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</si>
  <si>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</si>
  <si>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</si>
  <si>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</si>
  <si>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</si>
  <si>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</si>
  <si>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</si>
  <si>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</si>
  <si>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</si>
  <si>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</si>
  <si>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</si>
  <si>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</si>
  <si>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</si>
  <si>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</si>
  <si>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</si>
  <si>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</si>
  <si>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</si>
  <si>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</si>
  <si>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</si>
  <si>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</si>
  <si>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</si>
  <si>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</si>
  <si>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</si>
  <si>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</si>
  <si>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</si>
  <si>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</si>
  <si>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</si>
  <si>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</si>
  <si>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</si>
  <si>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</si>
  <si>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</si>
  <si>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</si>
  <si>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</si>
  <si>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</si>
  <si>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</si>
  <si>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</si>
  <si>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</si>
  <si>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</si>
  <si>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</si>
  <si>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</si>
  <si>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</si>
  <si>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</si>
  <si>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</si>
  <si>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</si>
  <si>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</si>
  <si>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</si>
  <si>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</si>
  <si>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</si>
  <si>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</si>
  <si>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</si>
  <si>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</si>
  <si>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</si>
  <si>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</si>
  <si>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</si>
  <si>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</si>
  <si>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</si>
  <si>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</si>
  <si>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</si>
  <si>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</si>
  <si>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</si>
  <si>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</si>
  <si>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</si>
  <si>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</si>
  <si>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</si>
  <si>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</si>
  <si>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</si>
  <si>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</si>
  <si>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</si>
  <si>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</si>
  <si>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</si>
  <si>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</si>
  <si>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</si>
  <si>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</si>
  <si>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</si>
  <si>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</si>
  <si>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</si>
  <si>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</si>
  <si>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</si>
  <si>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</si>
  <si>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</si>
  <si>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</si>
  <si>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</si>
  <si>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</si>
  <si>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</si>
  <si>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</si>
  <si>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</si>
  <si>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</si>
  <si>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</si>
  <si>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</si>
  <si>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</si>
  <si>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</si>
  <si>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</si>
  <si>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</si>
  <si>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</si>
  <si>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</si>
  <si>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</si>
  <si>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</si>
  <si>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</si>
  <si>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</si>
  <si>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</si>
  <si>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</si>
  <si>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</si>
  <si>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</si>
  <si>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</si>
  <si>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</si>
  <si>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</si>
  <si>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</si>
  <si>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</si>
  <si>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</si>
  <si>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</si>
  <si>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</si>
  <si>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</si>
  <si>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</si>
  <si>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</si>
  <si>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</si>
  <si>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</si>
  <si>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</si>
  <si>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</si>
  <si>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</si>
  <si>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</si>
  <si>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</si>
  <si>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</si>
  <si>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</si>
  <si>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</si>
  <si>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</si>
  <si>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</si>
  <si>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</si>
  <si>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</si>
  <si>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</si>
  <si>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</si>
  <si>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</si>
  <si>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</si>
  <si>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</si>
  <si>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</si>
  <si>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</si>
  <si>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</si>
  <si>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</si>
  <si>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</si>
  <si>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</si>
  <si>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</si>
  <si>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</si>
  <si>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</si>
  <si>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</si>
  <si>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</si>
  <si>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</si>
  <si>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</si>
  <si>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</si>
  <si>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</si>
  <si>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</si>
  <si>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</si>
  <si>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</si>
  <si>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</si>
  <si>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</si>
  <si>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</si>
  <si>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</si>
  <si>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</si>
  <si>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</si>
  <si>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</si>
  <si>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</si>
  <si>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</si>
  <si>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</si>
  <si>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</si>
  <si>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</si>
  <si>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</si>
  <si>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</si>
  <si>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</si>
  <si>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</si>
  <si>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</si>
  <si>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</si>
  <si>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</si>
  <si>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</si>
  <si>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</si>
  <si>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</si>
  <si>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</si>
  <si>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</si>
  <si>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</si>
  <si>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</si>
  <si>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</si>
  <si>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</si>
  <si>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</si>
  <si>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</si>
  <si>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</si>
  <si>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</si>
  <si>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</si>
  <si>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</si>
  <si>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</si>
  <si>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</si>
  <si>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</si>
  <si>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</si>
  <si>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</si>
  <si>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</si>
  <si>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</si>
  <si>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</si>
  <si>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</si>
  <si>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</si>
  <si>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</si>
  <si>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</si>
  <si>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</si>
  <si>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</si>
  <si>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</si>
  <si>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</si>
  <si>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</si>
  <si>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</si>
  <si>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</si>
  <si>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</si>
  <si>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</si>
  <si>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</si>
  <si>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</si>
  <si>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</si>
  <si>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</si>
  <si>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</si>
  <si>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</si>
  <si>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</si>
  <si>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</si>
  <si>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</si>
  <si>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</si>
  <si>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</si>
  <si>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</si>
  <si>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</si>
  <si>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</si>
  <si>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</si>
  <si>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</si>
  <si>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</si>
  <si>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</si>
  <si>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</si>
  <si>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</si>
  <si>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</si>
  <si>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</si>
  <si>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</si>
  <si>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</si>
  <si>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</si>
  <si>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</si>
  <si>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</si>
  <si>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</si>
  <si>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</si>
  <si>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</si>
  <si>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</si>
  <si>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</si>
  <si>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</si>
  <si>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</si>
  <si>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</si>
  <si>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</si>
  <si>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</si>
  <si>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</si>
  <si>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</si>
  <si>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</si>
  <si>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</si>
  <si>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</si>
  <si>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</si>
  <si>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</si>
  <si>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</si>
  <si>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</si>
  <si>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</si>
  <si>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</si>
  <si>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</si>
  <si>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</si>
  <si>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</si>
  <si>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</si>
  <si>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</si>
  <si>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</si>
  <si>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</si>
  <si>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</si>
  <si>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</si>
  <si>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</si>
  <si>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</si>
  <si>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</si>
  <si>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</si>
  <si>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</si>
  <si>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</si>
  <si>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</si>
  <si>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</si>
  <si>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</si>
  <si>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</si>
  <si>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</si>
  <si>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</si>
  <si>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</si>
  <si>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</si>
  <si>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</si>
  <si>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</si>
  <si>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</si>
  <si>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</si>
  <si>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</si>
  <si>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</si>
  <si>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</si>
  <si>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</si>
  <si>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</si>
  <si>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</si>
  <si>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</si>
  <si>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</si>
  <si>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</si>
  <si>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</si>
  <si>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</si>
  <si>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</si>
  <si>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</si>
  <si>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</si>
  <si>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</si>
  <si>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</si>
  <si>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</si>
  <si>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</si>
  <si>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</si>
  <si>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</si>
  <si>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</si>
  <si>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</si>
  <si>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</si>
  <si>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</si>
  <si>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</si>
  <si>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</si>
  <si>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</si>
  <si>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</si>
  <si>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</si>
  <si>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</si>
  <si>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</si>
  <si>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</si>
  <si>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</si>
  <si>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</si>
  <si>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</si>
  <si>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</si>
  <si>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</si>
  <si>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</si>
  <si>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</si>
  <si>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</si>
  <si>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</si>
  <si>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</si>
  <si>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</si>
  <si>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</si>
  <si>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</si>
  <si>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</si>
  <si>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</si>
  <si>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</si>
  <si>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</si>
  <si>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</si>
  <si>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</si>
  <si>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</si>
  <si>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</si>
  <si>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</si>
  <si>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</si>
  <si>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</si>
  <si>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</si>
  <si>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</si>
  <si>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</si>
  <si>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</si>
  <si>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</si>
  <si>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</si>
  <si>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</si>
  <si>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</si>
  <si>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</si>
  <si>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</si>
  <si>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</si>
  <si>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</si>
  <si>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</si>
  <si>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</si>
  <si>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</si>
  <si>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</si>
  <si>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</si>
  <si>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</si>
  <si>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</si>
  <si>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</si>
  <si>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</si>
  <si>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</si>
  <si>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</si>
  <si>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</si>
  <si>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</si>
  <si>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</si>
  <si>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</si>
  <si>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</si>
  <si>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</si>
  <si>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</si>
  <si>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</si>
  <si>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</si>
  <si>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</si>
  <si>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</si>
  <si>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</si>
  <si>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</si>
  <si>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</si>
  <si>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</si>
  <si>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</si>
  <si>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</si>
  <si>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</si>
  <si>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</si>
  <si>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</si>
  <si>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</si>
  <si>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</si>
  <si>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</si>
  <si>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</si>
  <si>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</si>
  <si>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</si>
  <si>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</si>
  <si>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</si>
  <si>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</si>
  <si>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</si>
  <si>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</si>
  <si>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</si>
  <si>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</si>
  <si>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</si>
  <si>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</si>
  <si>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</si>
  <si>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</si>
  <si>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</si>
  <si>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</si>
  <si>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</si>
  <si>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</si>
  <si>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</si>
  <si>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</si>
  <si>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</si>
  <si>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</si>
  <si>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</si>
  <si>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</si>
  <si>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</si>
  <si>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</si>
  <si>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</si>
  <si>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</si>
  <si>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</si>
  <si>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</si>
  <si>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</si>
  <si>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</si>
  <si>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</si>
  <si>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</si>
  <si>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</si>
  <si>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</si>
  <si>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</si>
  <si>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</si>
  <si>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</si>
  <si>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</si>
  <si>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</si>
  <si>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</si>
  <si>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</si>
  <si>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</si>
  <si>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</si>
  <si>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</si>
  <si>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</si>
  <si>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</si>
  <si>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</si>
  <si>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</si>
  <si>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</si>
  <si>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</si>
  <si>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</si>
  <si>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</si>
  <si>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</si>
  <si>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</si>
  <si>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</si>
  <si>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</si>
  <si>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</si>
  <si>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</si>
  <si>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</si>
  <si>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</si>
  <si>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</si>
  <si>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</si>
  <si>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</si>
  <si>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</si>
  <si>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</si>
  <si>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</si>
  <si>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</si>
  <si>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</si>
  <si>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</si>
  <si>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</si>
  <si>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</si>
  <si>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</si>
  <si>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</si>
  <si>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</si>
  <si>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</si>
  <si>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</si>
  <si>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</si>
  <si>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</si>
  <si>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</si>
  <si>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</si>
  <si>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</si>
  <si>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</si>
  <si>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</si>
  <si>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</si>
  <si>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</si>
  <si>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</si>
  <si>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</si>
  <si>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</si>
  <si>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</si>
  <si>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</si>
  <si>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</si>
  <si>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</si>
  <si>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</si>
  <si>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</si>
  <si>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</si>
  <si>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</si>
  <si>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</si>
  <si>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</si>
  <si>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</si>
  <si>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</si>
  <si>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</si>
  <si>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</si>
  <si>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</si>
  <si>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</si>
  <si>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</si>
  <si>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</si>
  <si>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</si>
  <si>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</si>
  <si>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</si>
  <si>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</si>
  <si>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</si>
  <si>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</si>
  <si>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</si>
  <si>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</si>
  <si>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</si>
  <si>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</si>
  <si>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</si>
  <si>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</si>
  <si>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</si>
  <si>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</si>
  <si>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</si>
  <si>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</si>
  <si>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</si>
  <si>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</si>
  <si>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</si>
  <si>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</si>
  <si>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</si>
  <si>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</si>
  <si>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</si>
  <si>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</si>
  <si>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</si>
  <si>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</si>
  <si>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</si>
  <si>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</si>
  <si>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</si>
  <si>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</si>
  <si>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</si>
  <si>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</si>
  <si>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</si>
  <si>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</si>
  <si>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</si>
  <si>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</si>
  <si>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</si>
  <si>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</si>
  <si>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</si>
  <si>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</si>
  <si>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</si>
  <si>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</si>
  <si>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</si>
  <si>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</si>
  <si>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</si>
  <si>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</si>
  <si>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</si>
  <si>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</si>
  <si>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</si>
  <si>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</si>
  <si>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</si>
  <si>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</si>
  <si>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</si>
  <si>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</si>
  <si>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</si>
  <si>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</si>
  <si>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</si>
  <si>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</si>
  <si>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</si>
  <si>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</si>
  <si>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</si>
  <si>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</si>
  <si>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</si>
  <si>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</si>
  <si>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</si>
  <si>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</si>
  <si>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</si>
  <si>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</si>
  <si>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</si>
  <si>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</si>
  <si>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</si>
  <si>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</si>
  <si>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</si>
  <si>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</si>
  <si>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</si>
  <si>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</si>
  <si>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</si>
  <si>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</si>
  <si>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</si>
  <si>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</si>
  <si>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</si>
  <si>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</si>
  <si>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</si>
  <si>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</si>
  <si>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</si>
  <si>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</si>
  <si>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</si>
  <si>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</si>
  <si>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</si>
  <si>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</si>
  <si>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</si>
  <si>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</si>
  <si>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</si>
  <si>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</si>
  <si>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</si>
  <si>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</si>
  <si>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</si>
  <si>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</si>
  <si>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</si>
  <si>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</si>
  <si>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</si>
  <si>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</si>
  <si>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</si>
  <si>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</si>
  <si>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</si>
  <si>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</si>
  <si>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</si>
  <si>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</si>
  <si>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</si>
  <si>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</si>
  <si>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</si>
  <si>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</si>
  <si>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</si>
  <si>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</si>
  <si>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</si>
  <si>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</si>
  <si>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</si>
  <si>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</si>
  <si>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</si>
  <si>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</si>
  <si>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</si>
  <si>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</si>
  <si>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</si>
  <si>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</si>
  <si>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</si>
  <si>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</si>
  <si>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</si>
  <si>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</si>
  <si>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</si>
  <si>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</si>
  <si>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</si>
  <si>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</si>
  <si>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</si>
  <si>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</si>
  <si>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</si>
  <si>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</si>
  <si>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</si>
  <si>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</si>
  <si>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</si>
  <si>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</si>
  <si>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</si>
  <si>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</si>
  <si>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</si>
  <si>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</si>
  <si>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</si>
  <si>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</si>
  <si>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</si>
  <si>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</si>
  <si>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</si>
  <si>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</si>
  <si>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</si>
  <si>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</si>
  <si>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</si>
  <si>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</si>
  <si>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</si>
  <si>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</si>
  <si>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</si>
  <si>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</si>
  <si>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</si>
  <si>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</si>
  <si>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</si>
  <si>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</si>
  <si>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</si>
  <si>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</si>
  <si>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</si>
  <si>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</si>
  <si>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</si>
  <si>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</si>
  <si>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</si>
  <si>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</si>
  <si>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</si>
  <si>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</si>
  <si>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</si>
  <si>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</si>
  <si>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</si>
  <si>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</si>
  <si>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</si>
  <si>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</si>
  <si>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</si>
  <si>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</si>
  <si>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</si>
  <si>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</si>
  <si>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</si>
  <si>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</si>
  <si>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</si>
  <si>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</si>
  <si>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</si>
  <si>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</si>
  <si>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</si>
  <si>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</si>
  <si>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</si>
  <si>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</si>
  <si>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</si>
  <si>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</si>
  <si>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</si>
  <si>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</si>
  <si>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</si>
  <si>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</si>
  <si>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</si>
  <si>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</si>
  <si>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</si>
  <si>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</si>
  <si>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</si>
  <si>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</si>
  <si>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</si>
  <si>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</si>
  <si>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</si>
  <si>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</si>
  <si>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</si>
  <si>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</si>
  <si>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</si>
  <si>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</si>
  <si>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</si>
  <si>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</si>
  <si>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</si>
  <si>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</si>
  <si>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</si>
  <si>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</si>
  <si>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</si>
  <si>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</si>
  <si>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</si>
  <si>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</si>
  <si>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</si>
  <si>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</si>
  <si>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</si>
  <si>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</si>
  <si>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</si>
  <si>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</si>
  <si>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</si>
  <si>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</si>
  <si>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</si>
  <si>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</si>
  <si>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</si>
  <si>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</si>
  <si>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</si>
  <si>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</si>
  <si>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</si>
  <si>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</si>
  <si>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</si>
  <si>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</si>
  <si>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</si>
  <si>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</si>
  <si>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</si>
  <si>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</si>
  <si>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</si>
  <si>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</si>
  <si>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</si>
  <si>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</si>
  <si>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</si>
  <si>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</si>
  <si>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</si>
  <si>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</si>
  <si>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</si>
  <si>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</si>
  <si>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</si>
  <si>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</si>
  <si>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</si>
  <si>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</si>
  <si>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</si>
  <si>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</si>
  <si>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</si>
  <si>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</si>
  <si>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</si>
  <si>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</si>
  <si>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</si>
  <si>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</si>
  <si>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</si>
  <si>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</si>
  <si>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</si>
  <si>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</si>
  <si>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</si>
  <si>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</si>
  <si>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</si>
  <si>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</si>
  <si>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</si>
  <si>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</si>
  <si>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</si>
  <si>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</si>
  <si>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</si>
  <si>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</si>
  <si>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</si>
  <si>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</si>
  <si>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</si>
  <si>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</si>
  <si>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</si>
  <si>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</si>
  <si>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</si>
  <si>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</si>
  <si>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</si>
  <si>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</si>
  <si>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</si>
  <si>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</si>
  <si>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</si>
  <si>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</si>
  <si>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</si>
  <si>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</si>
  <si>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</si>
  <si>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</si>
  <si>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</si>
  <si>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</si>
  <si>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</si>
  <si>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</si>
  <si>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</si>
  <si>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</si>
  <si>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</si>
  <si>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</si>
  <si>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</si>
  <si>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</si>
  <si>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</si>
  <si>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</si>
  <si>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</si>
  <si>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</si>
  <si>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</si>
  <si>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</si>
  <si>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</si>
  <si>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</si>
  <si>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</si>
  <si>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</si>
  <si>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</si>
  <si>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</si>
  <si>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</si>
  <si>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</si>
  <si>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</si>
  <si>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</si>
  <si>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</si>
  <si>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</si>
  <si>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</si>
  <si>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</si>
  <si>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</si>
  <si>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</si>
  <si>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</si>
  <si>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</si>
  <si>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</si>
  <si>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</si>
  <si>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</si>
  <si>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</si>
  <si>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</si>
  <si>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</si>
  <si>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</si>
  <si>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</si>
  <si>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</si>
  <si>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</si>
  <si>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</si>
  <si>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</si>
  <si>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</si>
  <si>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</si>
  <si>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</si>
  <si>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</si>
  <si>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</si>
  <si>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</si>
  <si>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</si>
  <si>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</si>
  <si>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</si>
  <si>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</si>
  <si>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</si>
  <si>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</si>
  <si>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</si>
  <si>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</si>
  <si>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</si>
  <si>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</si>
  <si>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</si>
  <si>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</si>
  <si>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</si>
  <si>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</si>
  <si>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</si>
  <si>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</si>
  <si>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</si>
  <si>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</si>
  <si>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</si>
  <si>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</si>
  <si>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</si>
  <si>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</si>
  <si>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</si>
  <si>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</si>
  <si>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</si>
  <si>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</si>
  <si>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</si>
  <si>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</si>
  <si>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</si>
  <si>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</si>
  <si>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</si>
  <si>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</si>
  <si>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</si>
  <si>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</si>
  <si>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</si>
  <si>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</si>
  <si>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</si>
  <si>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</si>
  <si>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</si>
  <si>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</si>
  <si>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</si>
  <si>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</si>
  <si>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</si>
  <si>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</si>
  <si>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</si>
  <si>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</si>
  <si>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</si>
  <si>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</si>
  <si>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</si>
  <si>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</si>
  <si>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</si>
  <si>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</si>
  <si>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</si>
  <si>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</si>
  <si>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</si>
  <si>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</si>
  <si>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</si>
  <si>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</si>
  <si>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</si>
  <si>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</si>
  <si>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</si>
  <si>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</si>
  <si>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</si>
  <si>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</si>
  <si>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</si>
  <si>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</si>
  <si>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</si>
  <si>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</si>
  <si>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</si>
  <si>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</si>
  <si>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</si>
  <si>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</si>
  <si>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</si>
  <si>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</si>
  <si>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</si>
  <si>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</si>
  <si>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</si>
  <si>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</si>
  <si>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</si>
  <si>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</si>
  <si>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</si>
  <si>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</si>
  <si>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</si>
  <si>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</si>
  <si>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</si>
  <si>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</si>
  <si>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</si>
  <si>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</si>
  <si>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</si>
  <si>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</si>
  <si>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</si>
  <si>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</si>
  <si>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</si>
  <si>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</si>
  <si>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</si>
  <si>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</si>
  <si>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</si>
  <si>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</si>
  <si>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</si>
  <si>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</si>
  <si>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</si>
  <si>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</si>
  <si>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</si>
  <si>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</si>
  <si>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</si>
  <si>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</si>
  <si>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</si>
  <si>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</si>
  <si>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</si>
  <si>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</si>
  <si>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</si>
  <si>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</si>
  <si>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</si>
  <si>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</si>
  <si>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</si>
  <si>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</si>
  <si>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</si>
  <si>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</si>
  <si>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</si>
  <si>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</si>
  <si>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</si>
  <si>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</si>
  <si>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</si>
  <si>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</si>
  <si>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</si>
  <si>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</si>
  <si>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</si>
  <si>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</si>
  <si>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</si>
  <si>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</si>
  <si>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</si>
  <si>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</si>
  <si>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</si>
  <si>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</si>
  <si>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</si>
  <si>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</si>
  <si>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</si>
  <si>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</si>
  <si>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</si>
  <si>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</si>
  <si>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</si>
  <si>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</si>
  <si>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</si>
  <si>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</si>
  <si>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</si>
  <si>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</si>
  <si>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</si>
  <si>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</si>
  <si>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</si>
  <si>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</si>
  <si>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</si>
  <si>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</si>
  <si>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</si>
  <si>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</si>
  <si>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</si>
  <si>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</si>
  <si>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</si>
  <si>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</si>
  <si>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</si>
  <si>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</si>
  <si>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</si>
  <si>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</si>
  <si>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</si>
  <si>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</si>
  <si>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</si>
  <si>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</si>
  <si>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</si>
  <si>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</si>
  <si>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</si>
  <si>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</si>
  <si>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</si>
  <si>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</si>
  <si>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</si>
  <si>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</si>
  <si>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</si>
  <si>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</si>
  <si>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</si>
  <si>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</si>
  <si>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</si>
  <si>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</si>
  <si>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</si>
  <si>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</si>
  <si>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</si>
  <si>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</si>
  <si>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</si>
  <si>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</si>
  <si>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</si>
  <si>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</si>
  <si>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</si>
  <si>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</si>
  <si>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</si>
  <si>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</si>
  <si>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</si>
  <si>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</si>
  <si>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</si>
  <si>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</si>
  <si>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</si>
  <si>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</si>
  <si>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</si>
  <si>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</si>
  <si>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</si>
  <si>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</si>
  <si>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</si>
  <si>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</si>
  <si>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</si>
  <si>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</si>
  <si>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</si>
  <si>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</si>
  <si>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</si>
  <si>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</si>
  <si>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</si>
  <si>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</si>
  <si>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</si>
  <si>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</si>
  <si>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</si>
  <si>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</si>
  <si>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</si>
  <si>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</si>
  <si>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</si>
  <si>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</si>
  <si>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</si>
  <si>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</si>
  <si>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</si>
  <si>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</si>
  <si>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</si>
  <si>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</si>
  <si>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</si>
  <si>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</si>
  <si>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</si>
  <si>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</si>
  <si>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</si>
  <si>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</si>
  <si>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</si>
  <si>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</si>
  <si>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</si>
  <si>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</si>
  <si>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</si>
  <si>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</si>
  <si>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</si>
  <si>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</si>
  <si>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</si>
  <si>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</si>
  <si>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</si>
  <si>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</si>
  <si>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</si>
  <si>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</si>
  <si>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</si>
  <si>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</si>
  <si>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</si>
  <si>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</si>
  <si>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</si>
  <si>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</si>
  <si>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</si>
  <si>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</si>
  <si>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</si>
  <si>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</si>
  <si>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</si>
  <si>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</si>
  <si>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</si>
  <si>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</si>
  <si>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</si>
  <si>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</si>
  <si>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</si>
  <si>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</si>
  <si>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</si>
  <si>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</si>
  <si>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</si>
  <si>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</si>
  <si>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</si>
  <si>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</si>
  <si>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</si>
  <si>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</si>
  <si>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</si>
  <si>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</si>
  <si>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</si>
  <si>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</si>
  <si>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</si>
  <si>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</si>
  <si>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</si>
  <si>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</si>
  <si>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</si>
  <si>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</si>
  <si>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</si>
  <si>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</si>
  <si>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</si>
  <si>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</si>
  <si>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</si>
  <si>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</si>
  <si>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</si>
  <si>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</si>
  <si>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</si>
  <si>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</si>
  <si>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</si>
  <si>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</si>
  <si>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</si>
  <si>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</si>
  <si>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</si>
  <si>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</si>
  <si>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</si>
  <si>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</si>
  <si>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</si>
  <si>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</si>
  <si>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</si>
  <si>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</si>
  <si>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</si>
  <si>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</si>
  <si>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</si>
  <si>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</si>
  <si>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</si>
  <si>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</si>
  <si>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</si>
  <si>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</si>
  <si>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</si>
  <si>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</si>
  <si>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</si>
  <si>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</si>
  <si>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</si>
  <si>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</si>
  <si>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</si>
  <si>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</si>
  <si>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</si>
  <si>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</si>
  <si>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</si>
  <si>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</si>
  <si>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</si>
  <si>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</si>
  <si>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</si>
  <si>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</si>
  <si>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</si>
  <si>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</si>
  <si>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</si>
  <si>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</si>
  <si>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</si>
  <si>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</si>
  <si>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</si>
  <si>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</si>
  <si>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</si>
  <si>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</si>
  <si>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</si>
  <si>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</si>
  <si>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</si>
  <si>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</si>
  <si>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</si>
  <si>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</si>
  <si>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</si>
  <si>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</si>
  <si>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</si>
  <si>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</si>
  <si>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</si>
  <si>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</si>
  <si>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</si>
  <si>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</si>
  <si>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</si>
  <si>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</si>
  <si>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</si>
  <si>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</si>
  <si>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</si>
  <si>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</si>
  <si>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</si>
  <si>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</si>
  <si>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</si>
  <si>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</si>
  <si>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</si>
  <si>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</si>
  <si>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</si>
  <si>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</si>
  <si>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</si>
  <si>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</si>
  <si>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</si>
  <si>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</si>
  <si>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</si>
  <si>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</si>
  <si>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</si>
  <si>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</si>
  <si>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</si>
  <si>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</si>
  <si>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</si>
  <si>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</si>
  <si>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</si>
  <si>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</si>
  <si>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</si>
  <si>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</si>
  <si>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</si>
  <si>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</si>
  <si>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</si>
  <si>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</si>
  <si>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</si>
  <si>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</si>
  <si>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</si>
  <si>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</si>
  <si>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</si>
  <si>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</si>
  <si>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</si>
  <si>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</si>
  <si>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</si>
  <si>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</si>
  <si>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</si>
  <si>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</si>
  <si>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</si>
  <si>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</si>
  <si>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</si>
  <si>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</si>
  <si>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</si>
  <si>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</si>
  <si>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</si>
  <si>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</si>
  <si>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</si>
  <si>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</si>
  <si>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</si>
  <si>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</si>
  <si>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</si>
  <si>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</si>
  <si>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</si>
  <si>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</si>
  <si>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</si>
  <si>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</si>
  <si>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</si>
  <si>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</si>
  <si>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</si>
  <si>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</si>
  <si>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</si>
  <si>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</si>
  <si>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</si>
  <si>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</si>
  <si>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</si>
  <si>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</si>
  <si>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</si>
  <si>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</si>
  <si>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</si>
  <si>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</si>
  <si>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</si>
  <si>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</si>
  <si>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</si>
  <si>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</si>
  <si>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</si>
  <si>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</si>
  <si>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</si>
  <si>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</si>
  <si>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</si>
  <si>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</si>
  <si>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</si>
  <si>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</si>
  <si>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</si>
  <si>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</si>
  <si>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</si>
  <si>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</si>
  <si>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</si>
  <si>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</si>
  <si>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</si>
  <si>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</si>
  <si>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</si>
  <si>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</si>
  <si>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</si>
  <si>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</si>
  <si>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</si>
  <si>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</si>
  <si>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</si>
  <si>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</si>
  <si>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</si>
  <si>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</si>
  <si>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</si>
  <si>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</si>
  <si>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</si>
  <si>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</si>
  <si>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</si>
  <si>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</si>
  <si>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</si>
  <si>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</si>
  <si>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</si>
  <si>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</si>
  <si>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</si>
  <si>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</si>
  <si>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</si>
  <si>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</si>
  <si>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</si>
  <si>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</si>
  <si>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</si>
  <si>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</si>
  <si>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</si>
  <si>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</si>
  <si>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</si>
  <si>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</si>
  <si>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</si>
  <si>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</si>
  <si>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</si>
  <si>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</si>
  <si>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</si>
  <si>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</si>
  <si>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</si>
  <si>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</si>
  <si>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</si>
  <si>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</si>
  <si>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</si>
  <si>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</si>
  <si>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</si>
  <si>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</si>
  <si>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</si>
  <si>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</si>
  <si>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</si>
  <si>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</si>
  <si>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</si>
  <si>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</si>
  <si>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</si>
  <si>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</si>
  <si>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</si>
  <si>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</si>
  <si>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</si>
  <si>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</si>
  <si>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</si>
  <si>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</si>
  <si>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</si>
  <si>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</si>
  <si>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</si>
  <si>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</si>
  <si>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</si>
  <si>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</si>
  <si>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</si>
  <si>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</si>
  <si>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</si>
  <si>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</si>
  <si>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</si>
  <si>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</si>
  <si>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</si>
  <si>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</si>
  <si>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</si>
  <si>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</si>
  <si>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</si>
  <si>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</si>
  <si>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</si>
  <si>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</si>
  <si>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</si>
  <si>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</si>
  <si>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</si>
  <si>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</si>
  <si>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</si>
  <si>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</si>
  <si>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</si>
  <si>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</si>
  <si>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</si>
  <si>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</si>
  <si>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</si>
  <si>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</si>
  <si>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</si>
  <si>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</si>
  <si>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</si>
  <si>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</si>
  <si>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</si>
  <si>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</si>
  <si>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</si>
  <si>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</si>
  <si>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</si>
  <si>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</si>
  <si>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</si>
  <si>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</si>
  <si>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</si>
  <si>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</si>
  <si>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</si>
  <si>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</si>
  <si>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</si>
  <si>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</si>
  <si>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</si>
  <si>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</si>
  <si>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</si>
  <si>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</si>
  <si>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</si>
  <si>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</si>
  <si>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</si>
  <si>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</si>
  <si>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</si>
  <si>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</si>
  <si>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</si>
  <si>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</si>
  <si>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</si>
  <si>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</si>
  <si>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</si>
  <si>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</si>
  <si>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</si>
  <si>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</si>
  <si>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</si>
  <si>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</si>
  <si>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</si>
  <si>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</si>
  <si>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</si>
  <si>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</si>
  <si>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</si>
  <si>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</si>
  <si>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</si>
  <si>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</si>
  <si>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</si>
  <si>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</si>
  <si>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</si>
  <si>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</si>
  <si>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</si>
  <si>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</si>
  <si>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</si>
  <si>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</si>
  <si>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</si>
  <si>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</si>
  <si>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</si>
  <si>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</si>
  <si>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</si>
  <si>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</si>
  <si>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</si>
  <si>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</si>
  <si>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</si>
  <si>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</si>
  <si>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</si>
  <si>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</si>
  <si>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</si>
  <si>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</si>
  <si>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</si>
  <si>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</si>
  <si>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</si>
  <si>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</si>
  <si>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</si>
  <si>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</si>
  <si>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</si>
  <si>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</si>
  <si>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</si>
  <si>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</si>
  <si>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</si>
  <si>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</si>
  <si>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</si>
  <si>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</si>
  <si>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</si>
  <si>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</si>
  <si>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</si>
  <si>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</si>
  <si>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</si>
  <si>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</si>
  <si>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</si>
  <si>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</si>
  <si>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</si>
  <si>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</si>
  <si>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</si>
  <si>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</si>
  <si>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</si>
  <si>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</si>
  <si>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</si>
  <si>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</si>
  <si>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</si>
  <si>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</si>
  <si>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</si>
  <si>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</si>
  <si>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</si>
  <si>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</si>
  <si>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</si>
  <si>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</si>
  <si>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</si>
  <si>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</si>
  <si>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</si>
  <si>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</si>
  <si>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</si>
  <si>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</si>
  <si>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</si>
  <si>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</si>
  <si>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</si>
  <si>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</si>
  <si>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</si>
  <si>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</si>
  <si>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</si>
  <si>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</si>
  <si>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</si>
  <si>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</si>
  <si>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</si>
  <si>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</si>
  <si>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</si>
  <si>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</si>
  <si>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</si>
  <si>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</si>
  <si>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</si>
  <si>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</si>
  <si>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</si>
  <si>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</si>
  <si>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</si>
  <si>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</si>
  <si>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</si>
  <si>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</si>
  <si>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</si>
  <si>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</si>
  <si>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</si>
  <si>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</si>
  <si>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</si>
  <si>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</si>
  <si>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</si>
  <si>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</si>
  <si>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</si>
  <si>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</si>
  <si>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</si>
  <si>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</si>
  <si>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</si>
  <si>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</si>
  <si>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</si>
  <si>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</si>
  <si>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</si>
  <si>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</si>
  <si>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</si>
  <si>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</si>
  <si>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</si>
  <si>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</si>
  <si>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</si>
  <si>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</si>
  <si>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</si>
  <si>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</si>
  <si>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</si>
  <si>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</si>
  <si>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</si>
  <si>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</si>
  <si>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</si>
  <si>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</si>
  <si>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</si>
  <si>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</si>
  <si>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</si>
  <si>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</si>
  <si>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</si>
  <si>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</si>
  <si>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</si>
  <si>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</si>
  <si>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</si>
  <si>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</si>
  <si>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</si>
  <si>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</si>
  <si>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</si>
  <si>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</si>
  <si>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</si>
  <si>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</si>
  <si>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</si>
  <si>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</si>
  <si>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</si>
  <si>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</si>
  <si>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</si>
  <si>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</si>
  <si>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</si>
  <si>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</si>
  <si>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</si>
  <si>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</si>
  <si>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</si>
  <si>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</si>
  <si>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</si>
  <si>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</si>
  <si>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</si>
  <si>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</si>
  <si>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</si>
  <si>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</si>
  <si>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</si>
  <si>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</si>
  <si>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</si>
  <si>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</si>
  <si>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</si>
  <si>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</si>
  <si>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</si>
  <si>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</si>
  <si>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</si>
  <si>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</si>
  <si>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</si>
  <si>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</si>
  <si>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</si>
  <si>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</si>
  <si>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</si>
  <si>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</si>
  <si>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</si>
  <si>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</si>
  <si>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</si>
  <si>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</si>
  <si>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</si>
  <si>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</si>
  <si>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</si>
  <si>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</si>
  <si>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</si>
  <si>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</si>
  <si>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</si>
  <si>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</si>
  <si>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</si>
  <si>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</si>
  <si>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</si>
  <si>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</si>
  <si>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</si>
  <si>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</si>
  <si>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</si>
  <si>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</si>
  <si>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</si>
  <si>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</si>
  <si>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</si>
  <si>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</si>
  <si>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</si>
  <si>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</si>
  <si>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</si>
  <si>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</si>
  <si>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</si>
  <si>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</si>
  <si>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</si>
  <si>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</si>
  <si>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</si>
  <si>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</si>
  <si>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</si>
  <si>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</si>
  <si>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</si>
  <si>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</si>
  <si>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</si>
  <si>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</si>
  <si>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</si>
  <si>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</si>
  <si>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</si>
  <si>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</si>
  <si>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</si>
  <si>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</si>
  <si>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</si>
  <si>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</si>
  <si>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</si>
  <si>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</si>
  <si>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</si>
  <si>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</si>
  <si>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</si>
  <si>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</si>
  <si>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</si>
  <si>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</si>
  <si>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</si>
  <si>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</si>
  <si>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</si>
  <si>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</si>
  <si>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</si>
  <si>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</si>
  <si>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</si>
  <si>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</si>
  <si>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</si>
  <si>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</si>
  <si>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</si>
  <si>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</si>
  <si>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</si>
  <si>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</si>
  <si>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</si>
  <si>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</si>
  <si>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</si>
  <si>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</si>
  <si>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</si>
  <si>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</si>
  <si>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</si>
  <si>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</si>
  <si>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</si>
  <si>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</si>
  <si>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</si>
  <si>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</si>
  <si>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</si>
  <si>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</si>
  <si>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</si>
  <si>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</si>
  <si>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</si>
  <si>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</si>
  <si>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</si>
  <si>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</si>
  <si>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</si>
  <si>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</si>
  <si>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</si>
  <si>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</si>
  <si>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</si>
  <si>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</si>
  <si>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</si>
  <si>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</si>
  <si>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</si>
  <si>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</si>
  <si>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</si>
  <si>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</si>
  <si>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</si>
  <si>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</si>
  <si>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</si>
  <si>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</si>
  <si>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</si>
  <si>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</si>
  <si>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</si>
  <si>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</si>
  <si>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</si>
  <si>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</si>
  <si>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</si>
  <si>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</si>
  <si>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</si>
  <si>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</si>
  <si>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</si>
  <si>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</si>
  <si>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</si>
  <si>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</si>
  <si>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</si>
  <si>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</si>
  <si>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</si>
  <si>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</si>
  <si>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</si>
  <si>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</si>
  <si>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</si>
  <si>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</si>
  <si>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</si>
  <si>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</si>
  <si>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</si>
  <si>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</si>
  <si>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</si>
  <si>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</si>
  <si>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</si>
  <si>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</si>
  <si>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</si>
  <si>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</si>
  <si>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</si>
  <si>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</si>
  <si>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</si>
  <si>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</si>
  <si>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</si>
  <si>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</si>
  <si>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</si>
  <si>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</si>
  <si>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</si>
  <si>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</si>
  <si>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</si>
  <si>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</si>
  <si>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</si>
  <si>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</si>
  <si>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</si>
  <si>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</si>
  <si>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</si>
  <si>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</si>
  <si>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</si>
  <si>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</si>
  <si>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</si>
  <si>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</si>
  <si>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</si>
  <si>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</si>
  <si>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</si>
  <si>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</si>
  <si>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</si>
  <si>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</si>
  <si>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</si>
  <si>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</si>
  <si>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</si>
  <si>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</si>
  <si>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</si>
  <si>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</si>
  <si>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</si>
  <si>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</si>
  <si>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</si>
  <si>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</si>
  <si>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</si>
  <si>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</si>
  <si>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</si>
  <si>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</si>
  <si>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</si>
  <si>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</si>
  <si>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</si>
  <si>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</si>
  <si>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</si>
  <si>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</si>
  <si>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</si>
  <si>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</si>
  <si>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</si>
  <si>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</si>
  <si>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</si>
  <si>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</si>
  <si>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</si>
  <si>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</si>
  <si>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</si>
  <si>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</si>
  <si>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</si>
  <si>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</si>
  <si>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</si>
  <si>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</si>
  <si>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</si>
  <si>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</si>
  <si>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</si>
  <si>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</si>
  <si>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</si>
  <si>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</si>
  <si>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</si>
  <si>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</si>
  <si>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</si>
  <si>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</si>
  <si>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</si>
  <si>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</si>
  <si>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</si>
  <si>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</si>
  <si>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</si>
  <si>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</si>
  <si>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</si>
  <si>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</si>
  <si>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</si>
  <si>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</si>
  <si>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</si>
  <si>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</si>
  <si>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</si>
  <si>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</si>
  <si>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</si>
  <si>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</si>
  <si>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</si>
  <si>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</si>
  <si>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</si>
  <si>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</si>
  <si>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</si>
  <si>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</si>
  <si>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</si>
  <si>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</si>
  <si>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</si>
  <si>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</si>
  <si>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</si>
  <si>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</si>
  <si>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</si>
  <si>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</si>
  <si>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</si>
  <si>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</si>
  <si>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</si>
  <si>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</si>
  <si>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</si>
  <si>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</si>
  <si>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</si>
  <si>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</si>
  <si>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</si>
  <si>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</si>
  <si>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</si>
  <si>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</si>
  <si>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</si>
  <si>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</si>
  <si>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</si>
  <si>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</si>
  <si>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</si>
  <si>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</si>
  <si>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</si>
  <si>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</si>
  <si>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</si>
  <si>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</si>
  <si>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</si>
  <si>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</si>
  <si>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</si>
  <si>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</si>
  <si>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</si>
  <si>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</si>
  <si>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</si>
  <si>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</si>
  <si>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</si>
  <si>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</si>
  <si>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</si>
  <si>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</si>
  <si>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</si>
  <si>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</si>
  <si>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</si>
  <si>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</si>
  <si>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</si>
  <si>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</si>
  <si>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</si>
  <si>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</si>
  <si>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</si>
  <si>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</si>
  <si>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</si>
  <si>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</si>
  <si>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</si>
  <si>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</si>
  <si>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</si>
  <si>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</si>
  <si>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</si>
  <si>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</si>
  <si>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</si>
  <si>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</si>
  <si>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</si>
  <si>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</si>
  <si>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</si>
  <si>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</si>
  <si>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</si>
  <si>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</si>
  <si>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</si>
  <si>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</si>
  <si>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</si>
  <si>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</si>
  <si>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</si>
  <si>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</si>
  <si>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</si>
  <si>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</si>
  <si>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</si>
  <si>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</si>
  <si>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</si>
  <si>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</si>
  <si>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</si>
  <si>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</si>
  <si>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</si>
  <si>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</si>
  <si>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</si>
  <si>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</si>
  <si>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</si>
  <si>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</si>
  <si>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</si>
  <si>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</si>
  <si>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</si>
  <si>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</si>
  <si>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</si>
  <si>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</si>
  <si>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</si>
  <si>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</si>
  <si>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</si>
  <si>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</si>
  <si>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</si>
  <si>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</si>
  <si>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</si>
  <si>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</si>
  <si>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</si>
  <si>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</si>
  <si>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</si>
  <si>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</si>
  <si>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</si>
  <si>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</si>
  <si>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</si>
  <si>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</si>
  <si>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</si>
  <si>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</si>
  <si>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</si>
  <si>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</si>
  <si>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</si>
  <si>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</si>
  <si>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</si>
  <si>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</si>
  <si>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</si>
  <si>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</si>
  <si>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</si>
  <si>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</si>
  <si>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</si>
  <si>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</si>
  <si>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</si>
  <si>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</si>
  <si>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</si>
  <si>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</si>
  <si>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</si>
  <si>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</si>
  <si>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</si>
  <si>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</si>
  <si>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</si>
  <si>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</si>
  <si>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</si>
  <si>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</si>
  <si>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</si>
  <si>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</si>
  <si>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</si>
  <si>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</si>
  <si>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</si>
  <si>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</si>
  <si>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</si>
  <si>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</si>
  <si>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</si>
  <si>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</si>
  <si>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</si>
  <si>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</si>
  <si>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</si>
  <si>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</si>
  <si>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</si>
  <si>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</si>
  <si>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</si>
  <si>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</si>
  <si>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</si>
  <si>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</si>
  <si>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</si>
  <si>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</si>
  <si>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</si>
  <si>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</si>
  <si>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</si>
  <si>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</si>
  <si>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</si>
  <si>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</si>
  <si>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</si>
  <si>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</si>
  <si>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</si>
  <si>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</si>
  <si>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</si>
  <si>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</si>
  <si>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</si>
  <si>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</si>
  <si>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</si>
  <si>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</si>
  <si>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</si>
  <si>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</si>
  <si>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</si>
  <si>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</si>
  <si>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</si>
  <si>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</si>
  <si>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</si>
  <si>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</si>
  <si>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</si>
  <si>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</si>
  <si>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</si>
  <si>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</si>
  <si>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</si>
  <si>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</si>
  <si>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</si>
  <si>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</si>
  <si>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</si>
  <si>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</si>
  <si>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</si>
  <si>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</si>
  <si>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</si>
  <si>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</si>
  <si>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</si>
  <si>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</si>
  <si>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</si>
  <si>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</si>
  <si>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</si>
  <si>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</si>
  <si>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</si>
  <si>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</si>
  <si>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</si>
  <si>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</si>
  <si>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</si>
  <si>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</si>
  <si>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</si>
  <si>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</si>
  <si>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</si>
  <si>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</si>
  <si>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</si>
  <si>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</si>
  <si>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</si>
  <si>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</si>
  <si>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</si>
  <si>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</si>
  <si>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</si>
  <si>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</si>
  <si>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</si>
  <si>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</si>
  <si>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</si>
  <si>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</si>
  <si>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</si>
  <si>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</si>
  <si>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</si>
  <si>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</si>
  <si>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</si>
  <si>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</si>
  <si>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</si>
  <si>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</si>
  <si>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</si>
  <si>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</si>
  <si>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</si>
  <si>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</si>
  <si>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</si>
  <si>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</si>
  <si>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</si>
  <si>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</si>
  <si>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</si>
  <si>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</si>
  <si>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</si>
  <si>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</si>
  <si>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</si>
  <si>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</si>
  <si>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</si>
  <si>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</si>
  <si>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</si>
  <si>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</si>
  <si>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</si>
  <si>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</si>
  <si>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</si>
  <si>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</si>
  <si>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</si>
  <si>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</si>
  <si>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</si>
  <si>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</si>
  <si>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</si>
  <si>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</si>
  <si>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</si>
  <si>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</si>
  <si>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</si>
  <si>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</si>
  <si>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</si>
  <si>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</si>
  <si>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</si>
  <si>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</si>
  <si>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</si>
  <si>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</si>
  <si>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</si>
  <si>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</si>
  <si>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</si>
  <si>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</si>
  <si>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</si>
  <si>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</si>
  <si>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</si>
  <si>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</si>
  <si>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</si>
  <si>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</si>
  <si>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</si>
  <si>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</si>
  <si>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</si>
  <si>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</si>
  <si>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</si>
  <si>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</si>
  <si>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</si>
  <si>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</si>
  <si>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</si>
  <si>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</si>
  <si>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</si>
  <si>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</si>
  <si>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</si>
  <si>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</si>
  <si>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</si>
  <si>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</si>
  <si>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</si>
  <si>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</si>
  <si>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</si>
  <si>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</si>
  <si>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</si>
  <si>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</si>
  <si>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</si>
  <si>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</si>
  <si>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</si>
  <si>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</si>
  <si>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</si>
  <si>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</si>
  <si>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</si>
  <si>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</si>
  <si>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</si>
  <si>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</si>
  <si>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</si>
  <si>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</si>
  <si>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</si>
  <si>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</si>
  <si>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</si>
  <si>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</si>
  <si>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</si>
  <si>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</si>
  <si>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</si>
  <si>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</si>
  <si>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</si>
  <si>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</si>
  <si>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</si>
  <si>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</si>
  <si>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</si>
  <si>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</si>
  <si>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</si>
  <si>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</si>
  <si>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</si>
  <si>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</si>
  <si>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</si>
  <si>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</si>
  <si>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</si>
  <si>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</si>
  <si>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</si>
  <si>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</si>
  <si>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</si>
  <si>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</si>
  <si>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</si>
  <si>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</si>
  <si>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</si>
  <si>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</si>
  <si>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</si>
  <si>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</si>
  <si>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</si>
  <si>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</si>
  <si>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</si>
  <si>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</si>
  <si>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</si>
  <si>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</si>
  <si>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</si>
  <si>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</si>
  <si>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</si>
  <si>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</si>
  <si>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</si>
  <si>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</si>
  <si>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</si>
  <si>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</si>
  <si>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</si>
  <si>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</si>
  <si>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</si>
  <si>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</si>
  <si>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</si>
  <si>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</si>
  <si>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</si>
  <si>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</si>
  <si>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</si>
  <si>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</si>
  <si>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</si>
  <si>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</si>
  <si>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</si>
  <si>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</si>
  <si>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</si>
  <si>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</si>
  <si>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</si>
  <si>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</si>
  <si>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</si>
  <si>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</si>
  <si>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</si>
  <si>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</si>
  <si>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</si>
  <si>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</si>
  <si>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</si>
  <si>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</si>
  <si>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</si>
  <si>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</si>
  <si>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</si>
  <si>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</si>
  <si>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</si>
  <si>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</si>
  <si>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</si>
  <si>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</si>
  <si>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</si>
  <si>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</si>
  <si>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</si>
  <si>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</si>
  <si>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</si>
  <si>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</si>
  <si>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</si>
  <si>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</si>
  <si>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</si>
  <si>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</si>
  <si>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</si>
  <si>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</si>
  <si>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</si>
  <si>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</si>
  <si>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</si>
  <si>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</si>
  <si>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</si>
  <si>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</si>
  <si>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</si>
  <si>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</si>
  <si>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</si>
  <si>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</si>
  <si>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</si>
  <si>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</si>
  <si>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</si>
  <si>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</si>
  <si>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</si>
  <si>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</si>
  <si>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</si>
  <si>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</si>
  <si>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</si>
  <si>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</si>
  <si>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</si>
  <si>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</si>
  <si>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</si>
  <si>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</si>
  <si>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</si>
  <si>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</si>
  <si>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</si>
  <si>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</si>
  <si>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</si>
  <si>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</si>
  <si>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</si>
  <si>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</si>
  <si>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</si>
  <si>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</si>
  <si>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</si>
  <si>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</si>
  <si>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</si>
  <si>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</si>
  <si>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</si>
  <si>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</si>
  <si>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</si>
  <si>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</si>
  <si>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</si>
  <si>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</si>
  <si>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</si>
  <si>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</si>
  <si>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</si>
  <si>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</si>
  <si>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</si>
  <si>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</si>
  <si>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</si>
  <si>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</si>
  <si>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</si>
  <si>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</si>
  <si>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</si>
  <si>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</si>
  <si>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</si>
  <si>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</si>
  <si>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</si>
  <si>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</si>
  <si>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</si>
  <si>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</si>
  <si>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</si>
  <si>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</si>
  <si>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</si>
  <si>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</si>
  <si>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</si>
  <si>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</si>
  <si>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</si>
  <si>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</si>
  <si>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</si>
  <si>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</si>
  <si>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</si>
  <si>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</si>
  <si>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</si>
  <si>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</si>
  <si>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</si>
  <si>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</si>
  <si>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</si>
  <si>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</si>
  <si>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</si>
  <si>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</si>
  <si>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</si>
  <si>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</si>
  <si>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</si>
  <si>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</si>
  <si>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</si>
  <si>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</si>
  <si>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</si>
  <si>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</si>
  <si>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</si>
  <si>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</si>
  <si>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</si>
  <si>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</si>
  <si>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</si>
  <si>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</si>
  <si>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</si>
  <si>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</si>
  <si>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</si>
  <si>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</si>
  <si>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</si>
  <si>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</si>
  <si>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</si>
  <si>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</si>
  <si>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</si>
  <si>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</si>
  <si>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</si>
  <si>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</si>
  <si>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</si>
  <si>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</si>
  <si>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</si>
  <si>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</si>
  <si>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</si>
  <si>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</si>
  <si>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</si>
  <si>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</si>
  <si>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</si>
  <si>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</si>
  <si>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</si>
  <si>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</si>
  <si>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</si>
  <si>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</si>
  <si>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</si>
  <si>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</si>
  <si>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</si>
  <si>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</si>
  <si>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</si>
  <si>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</si>
  <si>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</si>
  <si>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</si>
  <si>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</si>
  <si>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</si>
  <si>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</si>
  <si>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</si>
  <si>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</si>
  <si>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</si>
  <si>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</si>
  <si>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</si>
  <si>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</si>
  <si>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</si>
  <si>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</si>
  <si>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</si>
  <si>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</si>
  <si>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</si>
  <si>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</si>
  <si>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</si>
  <si>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</si>
  <si>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</si>
  <si>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</si>
  <si>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</si>
  <si>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</si>
  <si>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</si>
  <si>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</si>
  <si>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</si>
  <si>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</si>
  <si>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</si>
  <si>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</si>
  <si>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</si>
  <si>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</si>
  <si>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</si>
  <si>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</si>
  <si>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</si>
  <si>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</si>
  <si>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</si>
  <si>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</si>
  <si>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</si>
  <si>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</si>
  <si>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</si>
  <si>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</si>
  <si>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</si>
  <si>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</si>
  <si>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</si>
  <si>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</si>
  <si>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</si>
  <si>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</si>
  <si>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</si>
  <si>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</si>
  <si>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</si>
  <si>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</si>
  <si>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</si>
  <si>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</si>
  <si>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</si>
  <si>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</si>
  <si>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</si>
  <si>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</si>
  <si>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</si>
  <si>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</si>
  <si>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</si>
  <si>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</si>
  <si>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</si>
  <si>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</si>
  <si>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</si>
  <si>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</si>
  <si>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</si>
  <si>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</si>
  <si>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</si>
  <si>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</si>
  <si>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</si>
  <si>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</si>
  <si>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</si>
  <si>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</si>
  <si>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</si>
  <si>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</si>
  <si>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</si>
  <si>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</si>
  <si>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</si>
  <si>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</si>
  <si>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</si>
  <si>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</si>
  <si>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</si>
  <si>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</si>
  <si>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</si>
  <si>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</si>
  <si>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</si>
  <si>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</si>
  <si>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</si>
  <si>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</si>
  <si>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</si>
  <si>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</si>
  <si>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</si>
  <si>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</si>
  <si>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</si>
  <si>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</si>
  <si>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</si>
  <si>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</si>
  <si>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</si>
  <si>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</si>
  <si>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</si>
  <si>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</si>
  <si>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</si>
  <si>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</si>
  <si>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</si>
  <si>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</si>
  <si>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</si>
  <si>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</si>
  <si>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</si>
  <si>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</si>
  <si>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</si>
  <si>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</si>
  <si>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</si>
  <si>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</si>
  <si>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</si>
  <si>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</si>
  <si>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</si>
  <si>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</si>
  <si>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</si>
  <si>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</si>
  <si>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</si>
  <si>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</si>
  <si>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</si>
  <si>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</si>
  <si>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</si>
  <si>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</si>
  <si>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</si>
  <si>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</si>
  <si>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</si>
  <si>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</si>
  <si>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</si>
  <si>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</si>
  <si>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</si>
  <si>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</si>
  <si>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</si>
  <si>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</si>
  <si>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</si>
  <si>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</si>
  <si>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</si>
  <si>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</si>
  <si>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</si>
  <si>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</si>
  <si>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</si>
  <si>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</si>
  <si>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</si>
  <si>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</si>
  <si>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</si>
  <si>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</si>
  <si>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</si>
  <si>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</si>
  <si>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</si>
  <si>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</si>
  <si>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</si>
  <si>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</si>
  <si>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</si>
  <si>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</si>
  <si>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</si>
  <si>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</si>
  <si>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</si>
  <si>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</si>
  <si>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</si>
  <si>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</si>
  <si>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</si>
  <si>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</si>
  <si>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</si>
  <si>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</si>
  <si>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</si>
  <si>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</si>
  <si>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</si>
  <si>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</si>
  <si>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</si>
  <si>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</si>
  <si>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</si>
  <si>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</si>
  <si>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</si>
  <si>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</si>
  <si>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</si>
  <si>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</si>
  <si>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</si>
  <si>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</si>
  <si>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</si>
  <si>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</si>
  <si>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</si>
  <si>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</si>
  <si>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</si>
  <si>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</si>
  <si>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</si>
  <si>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</si>
  <si>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</si>
  <si>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</si>
  <si>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</si>
  <si>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</si>
  <si>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</si>
  <si>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</si>
  <si>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</si>
  <si>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</si>
  <si>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</si>
  <si>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</si>
  <si>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</si>
  <si>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</si>
  <si>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</si>
  <si>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</si>
  <si>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</si>
  <si>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</si>
  <si>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</si>
  <si>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</si>
  <si>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</si>
  <si>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</si>
  <si>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</si>
  <si>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</si>
  <si>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</si>
  <si>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</si>
  <si>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</si>
  <si>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</si>
  <si>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</si>
  <si>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</si>
  <si>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</si>
  <si>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</si>
  <si>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</si>
  <si>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</si>
  <si>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</si>
  <si>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</si>
  <si>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</si>
  <si>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</si>
  <si>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</si>
  <si>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</si>
  <si>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</si>
  <si>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</si>
  <si>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</si>
  <si>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</si>
  <si>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</si>
  <si>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</si>
  <si>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</si>
  <si>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</si>
  <si>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</si>
  <si>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</si>
  <si>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</si>
  <si>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</si>
  <si>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</si>
  <si>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</si>
  <si>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</si>
  <si>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</si>
  <si>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</si>
  <si>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</si>
  <si>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</si>
  <si>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</si>
  <si>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</si>
  <si>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</si>
  <si>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</si>
  <si>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</si>
  <si>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</si>
  <si>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</si>
  <si>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</si>
  <si>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</si>
  <si>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</si>
  <si>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</si>
  <si>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</si>
  <si>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</si>
  <si>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</si>
  <si>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</si>
  <si>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</si>
  <si>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</si>
  <si>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</si>
  <si>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</si>
  <si>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</si>
  <si>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</si>
  <si>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</si>
  <si>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</si>
  <si>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</si>
  <si>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</si>
  <si>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</si>
  <si>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</si>
  <si>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</si>
  <si>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</si>
  <si>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</si>
  <si>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</si>
  <si>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</si>
  <si>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</si>
  <si>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</si>
  <si>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</si>
  <si>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</si>
  <si>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</si>
  <si>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</si>
  <si>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</si>
  <si>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</si>
  <si>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</si>
  <si>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</si>
  <si>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</si>
  <si>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</si>
  <si>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</si>
  <si>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</si>
  <si>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</si>
  <si>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</si>
  <si>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</si>
  <si>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</si>
  <si>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</si>
  <si>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</si>
  <si>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</si>
  <si>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</si>
  <si>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</si>
  <si>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</si>
  <si>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</si>
  <si>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</si>
  <si>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</si>
  <si>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</si>
  <si>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</si>
  <si>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</si>
  <si>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</si>
  <si>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</si>
  <si>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</si>
  <si>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</si>
  <si>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</si>
  <si>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</si>
  <si>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</si>
  <si>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</si>
  <si>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</si>
  <si>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</si>
  <si>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</si>
  <si>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</si>
  <si>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</si>
  <si>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</si>
  <si>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</si>
  <si>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</si>
  <si>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</si>
  <si>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</si>
  <si>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</si>
  <si>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</si>
  <si>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</si>
  <si>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</si>
  <si>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</si>
  <si>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</si>
  <si>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</si>
  <si>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</si>
  <si>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</si>
  <si>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</si>
  <si>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</si>
  <si>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</si>
  <si>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</si>
  <si>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</si>
  <si>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</si>
  <si>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</si>
  <si>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</si>
  <si>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</si>
  <si>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</si>
  <si>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</si>
  <si>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</si>
  <si>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</si>
  <si>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</si>
  <si>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</si>
  <si>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</si>
  <si>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</si>
  <si>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</si>
  <si>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</si>
  <si>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</si>
  <si>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</si>
  <si>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</si>
  <si>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</si>
  <si>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</si>
  <si>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</si>
  <si>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</si>
  <si>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</si>
  <si>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</si>
  <si>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</si>
  <si>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</si>
  <si>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</si>
  <si>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</si>
  <si>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</si>
  <si>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</si>
  <si>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</si>
  <si>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</si>
  <si>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</si>
  <si>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</si>
  <si>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</si>
  <si>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</si>
  <si>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</si>
  <si>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</si>
  <si>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</si>
  <si>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</si>
  <si>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</si>
  <si>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</si>
  <si>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</si>
  <si>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</si>
  <si>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</si>
  <si>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</si>
  <si>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</si>
  <si>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</si>
  <si>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</si>
  <si>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</si>
  <si>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</si>
  <si>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</si>
  <si>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</si>
  <si>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</si>
  <si>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</si>
  <si>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</si>
  <si>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</si>
  <si>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</si>
  <si>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</si>
  <si>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</si>
  <si>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</si>
  <si>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</si>
  <si>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</si>
  <si>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</si>
  <si>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</si>
  <si>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</si>
  <si>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</si>
  <si>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</si>
  <si>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</si>
  <si>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</si>
  <si>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</si>
  <si>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</si>
  <si>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</si>
  <si>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</si>
  <si>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</si>
  <si>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</si>
  <si>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</si>
  <si>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</si>
  <si>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</si>
  <si>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</si>
  <si>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</si>
  <si>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</si>
  <si>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</si>
  <si>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</si>
  <si>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</si>
  <si>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</si>
  <si>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</si>
  <si>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</si>
  <si>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</si>
  <si>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</si>
  <si>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</si>
  <si>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</si>
  <si>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</si>
  <si>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</si>
  <si>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</si>
  <si>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</si>
  <si>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</si>
  <si>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</si>
  <si>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</si>
  <si>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</si>
  <si>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</si>
  <si>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</si>
  <si>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</si>
  <si>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</si>
  <si>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</si>
  <si>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</si>
  <si>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</si>
  <si>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</si>
  <si>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</si>
  <si>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</si>
  <si>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</si>
  <si>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</si>
  <si>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</si>
  <si>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</si>
  <si>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</si>
  <si>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</si>
  <si>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</si>
  <si>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</si>
  <si>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</si>
  <si>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</si>
  <si>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</si>
  <si>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</si>
  <si>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</si>
  <si>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</si>
  <si>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</si>
  <si>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</si>
  <si>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</si>
  <si>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</si>
  <si>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</si>
  <si>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</si>
  <si>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</si>
  <si>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</si>
  <si>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</si>
  <si>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</si>
  <si>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</si>
  <si>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</si>
  <si>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</si>
  <si>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</si>
  <si>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</si>
  <si>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</si>
  <si>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</si>
  <si>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</si>
  <si>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</si>
  <si>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</si>
  <si>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</si>
  <si>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</si>
  <si>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</si>
  <si>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</si>
  <si>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</si>
  <si>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</si>
  <si>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</si>
  <si>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</si>
  <si>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</si>
  <si>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</si>
  <si>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</si>
  <si>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</si>
  <si>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</si>
  <si>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</si>
  <si>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</si>
  <si>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</si>
  <si>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</si>
  <si>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</si>
  <si>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</si>
  <si>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</si>
  <si>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</si>
  <si>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</si>
  <si>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</si>
  <si>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</si>
  <si>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</si>
  <si>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</si>
  <si>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</si>
  <si>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</si>
  <si>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</si>
  <si>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</si>
  <si>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</si>
  <si>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</si>
  <si>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</si>
  <si>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</si>
  <si>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</si>
  <si>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</si>
  <si>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</si>
  <si>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</si>
  <si>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</si>
  <si>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</si>
  <si>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</si>
  <si>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</si>
  <si>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</si>
  <si>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</si>
  <si>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</si>
  <si>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</si>
  <si>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</si>
  <si>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</si>
  <si>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</si>
  <si>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</si>
  <si>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</si>
  <si>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</si>
  <si>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</si>
  <si>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</si>
  <si>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</si>
  <si>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</si>
  <si>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</si>
  <si>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</si>
  <si>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</si>
  <si>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</si>
  <si>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</si>
  <si>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</si>
  <si>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</si>
  <si>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</si>
  <si>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</si>
  <si>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</si>
  <si>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</si>
  <si>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</si>
  <si>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</si>
  <si>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</si>
  <si>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</si>
  <si>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</si>
  <si>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</si>
  <si>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</si>
  <si>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</si>
  <si>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</si>
  <si>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</si>
  <si>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</si>
  <si>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</si>
  <si>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</si>
  <si>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</si>
  <si>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</si>
  <si>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</si>
  <si>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</si>
  <si>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</si>
  <si>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</si>
  <si>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</si>
  <si>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</si>
  <si>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</si>
  <si>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</si>
  <si>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</si>
  <si>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</si>
  <si>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</si>
  <si>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</si>
  <si>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</si>
  <si>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</si>
  <si>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</si>
  <si>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</si>
  <si>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</si>
  <si>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</si>
  <si>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</si>
  <si>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</si>
  <si>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</si>
  <si>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</si>
  <si>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</si>
  <si>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</si>
  <si>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</si>
  <si>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</si>
  <si>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</si>
  <si>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</si>
  <si>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</si>
  <si>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</si>
  <si>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</si>
  <si>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</si>
  <si>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</si>
  <si>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</si>
  <si>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</si>
  <si>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</si>
  <si>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</si>
  <si>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</si>
  <si>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</si>
  <si>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</si>
  <si>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</si>
  <si>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</si>
  <si>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</si>
  <si>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</si>
  <si>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</si>
  <si>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</si>
  <si>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</si>
  <si>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</si>
  <si>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</si>
  <si>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</si>
  <si>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</si>
  <si>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</si>
  <si>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</si>
  <si>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</si>
  <si>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</si>
  <si>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</si>
  <si>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</si>
  <si>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</si>
  <si>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</si>
  <si>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</si>
  <si>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</si>
  <si>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</si>
  <si>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</si>
  <si>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</si>
  <si>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</si>
  <si>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</si>
  <si>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</si>
  <si>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</si>
  <si>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</si>
  <si>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</si>
  <si>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</si>
  <si>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</si>
  <si>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</si>
  <si>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</si>
  <si>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</si>
  <si>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</si>
  <si>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</si>
  <si>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</si>
  <si>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</si>
  <si>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</si>
  <si>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</si>
  <si>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</si>
  <si>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</si>
  <si>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</si>
  <si>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</si>
  <si>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</si>
  <si>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</si>
  <si>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</si>
  <si>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</si>
  <si>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</si>
  <si>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</si>
  <si>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</si>
  <si>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</si>
  <si>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</si>
  <si>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</si>
  <si>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</si>
  <si>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</si>
  <si>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</si>
  <si>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</si>
  <si>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</si>
  <si>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</si>
  <si>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</si>
  <si>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</si>
  <si>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</si>
  <si>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</si>
  <si>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</si>
  <si>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</si>
  <si>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</si>
  <si>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</si>
  <si>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</si>
  <si>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</si>
  <si>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</si>
  <si>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</si>
  <si>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</si>
  <si>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</si>
  <si>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</si>
  <si>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</si>
  <si>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</si>
  <si>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</si>
  <si>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</si>
  <si>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</si>
  <si>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</si>
  <si>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</si>
  <si>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</si>
  <si>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</si>
  <si>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</si>
  <si>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</si>
  <si>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</si>
  <si>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</si>
  <si>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</si>
  <si>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</si>
  <si>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</si>
  <si>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</si>
  <si>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</si>
  <si>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</si>
  <si>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</si>
  <si>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</si>
  <si>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</si>
  <si>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</si>
  <si>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</si>
  <si>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</si>
  <si>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</si>
  <si>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</si>
  <si>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</si>
  <si>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</si>
  <si>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</si>
  <si>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</si>
  <si>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</si>
  <si>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</si>
  <si>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</si>
  <si>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</si>
  <si>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</si>
  <si>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</si>
  <si>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</si>
  <si>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</si>
  <si>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</si>
  <si>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</si>
  <si>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</si>
  <si>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</si>
  <si>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</si>
  <si>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</si>
  <si>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</si>
  <si>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</si>
  <si>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</si>
  <si>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</si>
  <si>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</si>
  <si>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</si>
  <si>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</si>
  <si>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</si>
  <si>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</si>
  <si>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</si>
  <si>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</si>
  <si>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</si>
  <si>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</si>
  <si>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</si>
  <si>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</si>
  <si>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</si>
  <si>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</si>
  <si>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</si>
  <si>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</si>
  <si>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</si>
  <si>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</si>
  <si>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</si>
  <si>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</si>
  <si>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</si>
  <si>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</si>
  <si>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</si>
  <si>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</si>
  <si>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</si>
  <si>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</si>
  <si>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</si>
  <si>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</si>
  <si>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</si>
  <si>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</si>
  <si>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</si>
  <si>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</si>
  <si>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</si>
  <si>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</si>
  <si>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</si>
  <si>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</si>
  <si>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</si>
  <si>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</si>
  <si>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</si>
  <si>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</si>
  <si>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</si>
  <si>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</si>
  <si>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</si>
  <si>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</si>
  <si>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</si>
  <si>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</si>
  <si>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</si>
  <si>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</si>
  <si>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</si>
  <si>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</si>
  <si>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</si>
  <si>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</si>
  <si>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</si>
  <si>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</si>
  <si>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</si>
  <si>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</si>
  <si>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</si>
  <si>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</si>
  <si>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</si>
  <si>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</si>
  <si>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</si>
  <si>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</si>
  <si>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</si>
  <si>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</si>
  <si>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</si>
  <si>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</si>
  <si>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</si>
  <si>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</si>
  <si>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</si>
  <si>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</si>
  <si>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</si>
  <si>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</si>
  <si>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</si>
  <si>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</si>
  <si>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</si>
  <si>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</si>
  <si>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</si>
  <si>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</si>
  <si>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</si>
  <si>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</si>
  <si>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</si>
  <si>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</si>
  <si>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</si>
  <si>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</si>
  <si>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</si>
  <si>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</si>
  <si>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</si>
  <si>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</si>
  <si>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</si>
  <si>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</si>
  <si>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</si>
  <si>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</si>
  <si>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</si>
  <si>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</si>
  <si>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</si>
  <si>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</si>
  <si>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</si>
  <si>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</si>
  <si>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</si>
  <si>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</si>
  <si>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</si>
  <si>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</si>
  <si>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</si>
  <si>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</si>
  <si>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</si>
  <si>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</si>
  <si>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</si>
  <si>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</si>
  <si>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</si>
  <si>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</si>
  <si>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</si>
  <si>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</si>
  <si>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</si>
  <si>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</si>
  <si>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</si>
  <si>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</si>
  <si>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</si>
  <si>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</si>
  <si>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</si>
  <si>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</si>
  <si>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</si>
  <si>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</si>
  <si>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</si>
  <si>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</si>
  <si>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</si>
  <si>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</si>
  <si>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</si>
  <si>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</si>
  <si>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</si>
  <si>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</si>
  <si>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</si>
  <si>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</si>
  <si>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</si>
  <si>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</si>
  <si>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</si>
  <si>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</si>
  <si>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</si>
  <si>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</si>
  <si>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</si>
  <si>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</si>
  <si>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</si>
  <si>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</si>
  <si>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</si>
  <si>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</si>
  <si>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</si>
  <si>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</si>
  <si>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</si>
  <si>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</si>
  <si>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</si>
  <si>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</si>
  <si>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</si>
  <si>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</si>
  <si>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</si>
  <si>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</si>
  <si>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</si>
  <si>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</si>
  <si>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</si>
  <si>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</si>
  <si>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</si>
  <si>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</si>
  <si>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</si>
  <si>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</si>
  <si>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</si>
  <si>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</si>
  <si>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</si>
  <si>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</si>
  <si>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</si>
  <si>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</si>
  <si>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</si>
  <si>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</si>
  <si>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</si>
  <si>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</si>
  <si>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</si>
  <si>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</si>
  <si>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</si>
  <si>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</si>
  <si>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</si>
  <si>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</si>
  <si>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</si>
  <si>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</si>
  <si>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</si>
  <si>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</si>
  <si>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</si>
  <si>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</si>
  <si>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</si>
  <si>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</si>
  <si>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</si>
  <si>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</si>
  <si>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</si>
  <si>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</si>
  <si>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</si>
  <si>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</si>
  <si>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</si>
  <si>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</si>
  <si>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</si>
  <si>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</si>
  <si>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</si>
  <si>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</si>
  <si>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</si>
  <si>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</si>
  <si>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</si>
  <si>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</si>
  <si>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</si>
  <si>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</si>
  <si>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</si>
  <si>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</si>
  <si>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</si>
  <si>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</si>
  <si>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</si>
  <si>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</si>
  <si>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</si>
  <si>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</si>
  <si>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</si>
  <si>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</si>
  <si>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</si>
  <si>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</si>
  <si>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</si>
  <si>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</si>
  <si>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</si>
  <si>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</si>
  <si>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</si>
  <si>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</si>
  <si>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</si>
  <si>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</si>
  <si>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</si>
  <si>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</si>
  <si>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</si>
  <si>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</si>
  <si>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</si>
  <si>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</si>
  <si>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</si>
  <si>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</si>
  <si>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</si>
  <si>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</si>
  <si>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</si>
  <si>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</si>
  <si>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</si>
  <si>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</si>
  <si>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</si>
  <si>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</si>
  <si>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</si>
  <si>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</si>
  <si>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</si>
  <si>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</si>
  <si>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</si>
  <si>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</si>
  <si>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</si>
  <si>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</si>
  <si>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</si>
  <si>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</si>
  <si>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</si>
  <si>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</si>
  <si>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</si>
  <si>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</si>
  <si>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</si>
  <si>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</si>
  <si>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</si>
  <si>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</si>
  <si>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</si>
  <si>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</si>
  <si>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</si>
  <si>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</si>
  <si>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</si>
  <si>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</si>
  <si>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</si>
  <si>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</si>
  <si>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</si>
  <si>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</si>
  <si>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</si>
  <si>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</si>
  <si>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</si>
  <si>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</si>
  <si>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</si>
  <si>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</si>
  <si>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</si>
  <si>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</si>
  <si>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</si>
  <si>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</si>
  <si>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</si>
  <si>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</si>
  <si>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</si>
  <si>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</si>
  <si>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</si>
  <si>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</si>
  <si>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</si>
  <si>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</si>
  <si>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</si>
  <si>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</si>
  <si>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</si>
  <si>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</si>
  <si>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</si>
  <si>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</si>
  <si>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</si>
  <si>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</si>
  <si>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</si>
  <si>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</si>
  <si>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</si>
  <si>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</si>
  <si>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</si>
  <si>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</si>
  <si>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</si>
  <si>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</si>
  <si>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</si>
  <si>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</si>
  <si>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</si>
  <si>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</si>
  <si>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</si>
  <si>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</si>
  <si>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</si>
  <si>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</si>
  <si>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</si>
  <si>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</si>
  <si>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</si>
  <si>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</si>
  <si>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</si>
  <si>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</si>
  <si>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</si>
  <si>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</si>
  <si>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</si>
  <si>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</si>
  <si>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</si>
  <si>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</si>
  <si>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</si>
  <si>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</si>
  <si>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</si>
  <si>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</si>
  <si>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</si>
  <si>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</si>
  <si>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</si>
  <si>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</si>
  <si>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</si>
  <si>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</si>
  <si>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</si>
  <si>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</si>
  <si>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</si>
  <si>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</si>
  <si>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</si>
  <si>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</si>
  <si>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</si>
  <si>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</si>
  <si>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</si>
  <si>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</si>
  <si>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</si>
  <si>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</si>
  <si>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</si>
  <si>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</si>
  <si>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</si>
  <si>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</si>
  <si>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</si>
  <si>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</si>
  <si>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</si>
  <si>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</si>
  <si>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</si>
  <si>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</si>
  <si>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</si>
  <si>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</si>
  <si>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</si>
  <si>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</si>
  <si>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</si>
  <si>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</si>
  <si>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</si>
  <si>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</si>
  <si>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</si>
  <si>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</si>
  <si>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</si>
  <si>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</si>
  <si>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</si>
  <si>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</si>
  <si>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</si>
  <si>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</si>
  <si>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</si>
  <si>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</si>
  <si>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</si>
  <si>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</si>
  <si>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</si>
  <si>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</si>
  <si>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</si>
  <si>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</si>
  <si>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</si>
  <si>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</si>
  <si>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</si>
  <si>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</si>
  <si>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</si>
  <si>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</si>
  <si>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</si>
  <si>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</si>
  <si>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</si>
  <si>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</si>
  <si>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</si>
  <si>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</si>
  <si>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</si>
  <si>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</si>
  <si>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</si>
  <si>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</si>
  <si>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</si>
  <si>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</si>
  <si>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</si>
  <si>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</si>
  <si>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</si>
  <si>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</si>
  <si>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</si>
  <si>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</si>
  <si>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</si>
  <si>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</si>
  <si>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</si>
  <si>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</si>
  <si>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</si>
  <si>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</si>
  <si>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</si>
  <si>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</si>
  <si>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</si>
  <si>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</si>
  <si>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</si>
  <si>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</si>
  <si>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</si>
  <si>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</si>
  <si>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</si>
  <si>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</si>
  <si>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</si>
  <si>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</si>
  <si>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</si>
  <si>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</si>
  <si>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</si>
  <si>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</si>
  <si>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</si>
  <si>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</si>
  <si>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</si>
  <si>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</si>
  <si>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</si>
  <si>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</si>
  <si>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</si>
  <si>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</si>
  <si>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</si>
  <si>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</si>
  <si>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</si>
  <si>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</si>
  <si>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</si>
  <si>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</si>
  <si>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</si>
  <si>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</si>
  <si>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</si>
  <si>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</si>
  <si>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</si>
  <si>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</si>
  <si>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</si>
  <si>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</si>
  <si>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</si>
  <si>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</si>
  <si>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</si>
  <si>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</si>
  <si>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</si>
  <si>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</si>
  <si>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</si>
  <si>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</si>
  <si>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</si>
  <si>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</si>
  <si>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</si>
  <si>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</si>
  <si>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</si>
  <si>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</si>
  <si>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</si>
  <si>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</si>
  <si>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</si>
  <si>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</si>
  <si>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</si>
  <si>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</si>
  <si>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</si>
  <si>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</si>
  <si>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</si>
  <si>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</si>
  <si>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</si>
  <si>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</si>
  <si>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</si>
  <si>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</si>
  <si>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</si>
  <si>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</si>
  <si>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</si>
  <si>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</si>
  <si>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</si>
  <si>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</si>
  <si>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</si>
  <si>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</si>
  <si>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</si>
  <si>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</si>
  <si>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</si>
  <si>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</si>
  <si>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</si>
  <si>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</si>
  <si>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</si>
  <si>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</si>
  <si>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</si>
  <si>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</si>
  <si>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</si>
  <si>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</si>
  <si>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</si>
  <si>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</si>
  <si>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</si>
  <si>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</si>
  <si>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</si>
  <si>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</si>
  <si>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</si>
  <si>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</si>
  <si>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</si>
  <si>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</si>
  <si>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</si>
  <si>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</si>
  <si>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</si>
  <si>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</si>
  <si>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</si>
  <si>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</si>
  <si>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</si>
  <si>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</si>
  <si>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</si>
  <si>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</si>
  <si>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</si>
  <si>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</si>
  <si>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</si>
  <si>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</si>
  <si>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</si>
  <si>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</si>
  <si>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</si>
  <si>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</si>
  <si>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</si>
  <si>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</si>
  <si>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</si>
  <si>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</si>
  <si>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</si>
  <si>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</si>
  <si>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</si>
  <si>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</si>
  <si>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</si>
  <si>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</si>
  <si>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</si>
  <si>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</si>
  <si>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</si>
  <si>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</si>
  <si>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</si>
  <si>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</si>
  <si>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</si>
  <si>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</si>
  <si>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</si>
  <si>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</si>
  <si>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</si>
  <si>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</si>
  <si>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</si>
  <si>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</si>
  <si>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</si>
  <si>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</si>
  <si>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</si>
  <si>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</si>
  <si>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</si>
  <si>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</si>
  <si>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</si>
  <si>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</si>
  <si>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</si>
  <si>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</si>
  <si>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</si>
  <si>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</si>
  <si>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</si>
  <si>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</si>
  <si>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</si>
  <si>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</si>
  <si>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</si>
  <si>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</si>
  <si>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</si>
  <si>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</si>
  <si>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</si>
  <si>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</si>
  <si>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</si>
  <si>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</si>
  <si>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</si>
  <si>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</si>
  <si>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</si>
  <si>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</si>
  <si>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</si>
  <si>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</si>
  <si>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</si>
  <si>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</si>
  <si>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</si>
  <si>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</si>
  <si>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</si>
  <si>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</si>
  <si>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</si>
  <si>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</si>
  <si>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</si>
  <si>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</si>
  <si>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</si>
  <si>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</si>
  <si>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</si>
  <si>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</si>
  <si>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</si>
  <si>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</si>
  <si>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</si>
  <si>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</si>
  <si>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</si>
  <si>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</si>
  <si>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</si>
  <si>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</si>
  <si>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</si>
  <si>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</si>
  <si>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</si>
  <si>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</si>
  <si>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</si>
  <si>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</si>
  <si>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</si>
  <si>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</si>
  <si>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</si>
  <si>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</si>
  <si>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</si>
  <si>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</si>
  <si>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</si>
  <si>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</si>
  <si>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</si>
  <si>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</si>
  <si>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</si>
  <si>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</si>
  <si>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</si>
  <si>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</si>
  <si>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</si>
  <si>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</si>
  <si>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</si>
  <si>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</si>
  <si>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</si>
  <si>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</si>
  <si>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</si>
  <si>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</si>
  <si>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</si>
  <si>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</si>
  <si>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</si>
  <si>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</si>
  <si>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</si>
  <si>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</si>
  <si>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</si>
  <si>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</si>
  <si>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</si>
  <si>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</si>
  <si>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</si>
  <si>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</si>
  <si>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</si>
  <si>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</si>
  <si>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</si>
  <si>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</si>
  <si>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</si>
  <si>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</si>
  <si>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</si>
  <si>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</si>
  <si>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</si>
  <si>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</si>
  <si>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</si>
  <si>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</si>
  <si>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</si>
  <si>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</si>
  <si>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</si>
  <si>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</si>
  <si>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</si>
  <si>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</si>
  <si>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</si>
  <si>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</si>
  <si>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</si>
  <si>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</si>
  <si>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</si>
  <si>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</si>
  <si>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</si>
  <si>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</si>
  <si>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</si>
  <si>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</si>
  <si>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</si>
  <si>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</si>
  <si>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</si>
  <si>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</si>
  <si>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</si>
  <si>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</si>
  <si>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</si>
  <si>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</si>
  <si>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</si>
  <si>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</si>
  <si>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</si>
  <si>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</si>
  <si>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</si>
  <si>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</si>
  <si>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</si>
  <si>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</si>
  <si>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</si>
  <si>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</si>
  <si>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</si>
  <si>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</si>
  <si>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</si>
  <si>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</si>
  <si>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</si>
  <si>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</si>
  <si>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</si>
  <si>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</si>
  <si>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</si>
  <si>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</si>
  <si>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</si>
  <si>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</si>
  <si>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</si>
  <si>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</si>
  <si>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</si>
  <si>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</si>
  <si>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</si>
  <si>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</si>
  <si>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</si>
  <si>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</si>
  <si>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</si>
  <si>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</si>
  <si>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</si>
  <si>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</si>
  <si>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</si>
  <si>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</si>
  <si>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</si>
  <si>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</si>
  <si>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</si>
  <si>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</si>
  <si>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</si>
  <si>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</si>
  <si>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</si>
  <si>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</si>
  <si>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</si>
  <si>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</si>
  <si>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</si>
  <si>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</si>
  <si>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</si>
  <si>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</si>
  <si>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</si>
  <si>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</si>
  <si>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</si>
  <si>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</si>
  <si>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</si>
  <si>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</si>
  <si>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</si>
  <si>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</si>
  <si>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</si>
  <si>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</si>
  <si>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</si>
  <si>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</si>
  <si>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</si>
  <si>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</si>
  <si>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</si>
  <si>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</si>
  <si>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</si>
  <si>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</si>
  <si>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</si>
  <si>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</si>
  <si>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</si>
  <si>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</si>
  <si>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</si>
  <si>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</si>
  <si>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</si>
  <si>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</si>
  <si>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</si>
  <si>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</si>
  <si>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</si>
  <si>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</si>
  <si>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</si>
  <si>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</si>
  <si>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</si>
  <si>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</si>
  <si>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</si>
  <si>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</si>
  <si>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</si>
  <si>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</si>
  <si>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</si>
  <si>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</si>
  <si>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</si>
  <si>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</si>
  <si>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</si>
  <si>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</si>
  <si>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</si>
  <si>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</si>
  <si>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</si>
  <si>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</si>
  <si>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</si>
  <si>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</si>
  <si>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</si>
  <si>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</si>
  <si>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</si>
  <si>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</si>
  <si>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</si>
  <si>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</si>
  <si>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</si>
  <si>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</si>
  <si>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</si>
  <si>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</si>
  <si>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</si>
  <si>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</si>
  <si>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</si>
  <si>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</si>
  <si>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</si>
  <si>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</si>
  <si>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</si>
  <si>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</si>
  <si>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</si>
  <si>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</si>
  <si>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</si>
  <si>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</si>
  <si>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</si>
  <si>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</si>
  <si>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</si>
  <si>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</si>
  <si>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</si>
  <si>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</si>
  <si>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</si>
  <si>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</si>
  <si>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</si>
  <si>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</si>
  <si>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</si>
  <si>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</si>
  <si>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</si>
  <si>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</si>
  <si>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</si>
  <si>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</si>
  <si>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</si>
  <si>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</si>
  <si>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</si>
  <si>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</si>
  <si>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</si>
  <si>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</si>
  <si>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</si>
  <si>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</si>
  <si>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</si>
  <si>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</si>
  <si>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</si>
  <si>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</si>
  <si>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</si>
  <si>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</si>
  <si>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</si>
  <si>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</si>
  <si>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</si>
  <si>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</si>
  <si>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</si>
  <si>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</si>
  <si>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</si>
  <si>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</si>
  <si>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</si>
  <si>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</si>
  <si>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</si>
  <si>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</si>
  <si>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</si>
  <si>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</si>
  <si>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</si>
  <si>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</si>
  <si>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</si>
  <si>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</si>
  <si>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</si>
  <si>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</si>
  <si>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</si>
  <si>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</si>
  <si>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</si>
  <si>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</si>
  <si>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</si>
  <si>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</si>
  <si>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</si>
  <si>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</si>
  <si>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</si>
  <si>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</si>
  <si>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</si>
  <si>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</si>
  <si>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</si>
  <si>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</si>
  <si>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</si>
  <si>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</si>
  <si>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</si>
  <si>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</si>
  <si>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</si>
  <si>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</si>
  <si>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</si>
  <si>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</si>
  <si>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</si>
  <si>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</si>
  <si>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</si>
  <si>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</si>
  <si>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</si>
  <si>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</si>
  <si>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</si>
  <si>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</si>
  <si>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</si>
  <si>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</si>
  <si>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</si>
  <si>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</si>
  <si>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</si>
  <si>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</si>
  <si>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</si>
  <si>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</si>
  <si>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</si>
  <si>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</si>
  <si>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</si>
  <si>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</si>
  <si>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</si>
  <si>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</si>
  <si>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</si>
  <si>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</si>
  <si>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</si>
  <si>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</si>
  <si>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</si>
  <si>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</si>
  <si>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</si>
  <si>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</si>
  <si>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</si>
  <si>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</si>
  <si>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</si>
  <si>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</si>
  <si>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</si>
  <si>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</si>
  <si>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</si>
  <si>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</si>
  <si>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</si>
  <si>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</si>
  <si>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</si>
  <si>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</si>
  <si>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</si>
  <si>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</si>
  <si>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</si>
  <si>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</si>
  <si>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</si>
  <si>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</si>
  <si>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</si>
  <si>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</si>
  <si>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</si>
  <si>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</si>
  <si>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</si>
  <si>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</si>
  <si>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</si>
  <si>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</si>
  <si>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</si>
  <si>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</si>
  <si>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</si>
  <si>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</si>
  <si>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</si>
  <si>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</si>
  <si>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</si>
  <si>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</si>
  <si>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</si>
  <si>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</si>
  <si>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</si>
  <si>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</si>
  <si>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</si>
  <si>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</si>
  <si>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</si>
  <si>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</si>
  <si>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</si>
  <si>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</si>
  <si>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</si>
  <si>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</si>
  <si>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</si>
  <si>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</si>
  <si>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</si>
  <si>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</si>
  <si>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</si>
  <si>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</si>
  <si>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</si>
  <si>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</si>
  <si>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</si>
  <si>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</si>
  <si>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</si>
  <si>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</si>
  <si>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</si>
  <si>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</si>
  <si>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</si>
  <si>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</si>
  <si>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</si>
  <si>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</si>
  <si>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</si>
  <si>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</si>
  <si>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</si>
  <si>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</si>
  <si>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</si>
  <si>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</si>
  <si>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</si>
  <si>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</si>
  <si>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</si>
  <si>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</si>
  <si>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</si>
  <si>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</si>
  <si>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</si>
  <si>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</si>
  <si>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</si>
  <si>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</si>
  <si>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</si>
  <si>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</si>
  <si>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</si>
  <si>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</si>
  <si>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</si>
  <si>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</si>
  <si>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</si>
  <si>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</si>
  <si>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</si>
  <si>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</si>
  <si>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</si>
  <si>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</si>
  <si>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</si>
  <si>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</si>
  <si>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</si>
  <si>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</si>
  <si>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</si>
  <si>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</si>
  <si>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</si>
  <si>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</si>
  <si>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</si>
  <si>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</si>
  <si>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</si>
  <si>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</si>
  <si>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</si>
  <si>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</si>
  <si>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</si>
  <si>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</si>
  <si>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</si>
  <si>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</si>
  <si>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</si>
  <si>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</si>
  <si>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</si>
  <si>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</si>
  <si>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</si>
  <si>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</si>
  <si>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</si>
  <si>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</si>
  <si>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</si>
  <si>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</si>
  <si>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</si>
  <si>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</si>
  <si>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</si>
  <si>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</si>
  <si>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</si>
  <si>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</si>
  <si>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</si>
  <si>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</si>
  <si>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</si>
  <si>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</si>
  <si>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</si>
  <si>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</si>
  <si>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</si>
  <si>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</si>
  <si>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</si>
  <si>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</si>
  <si>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</si>
  <si>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</si>
  <si>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</si>
  <si>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</si>
  <si>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</si>
  <si>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</si>
  <si>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</si>
  <si>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</si>
  <si>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</si>
  <si>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</si>
  <si>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</si>
  <si>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</si>
  <si>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</si>
  <si>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</si>
  <si>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</si>
  <si>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</si>
  <si>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</si>
  <si>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</si>
  <si>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</si>
  <si>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</si>
  <si>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</si>
  <si>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</si>
  <si>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</si>
  <si>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</si>
  <si>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</si>
  <si>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</si>
  <si>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</si>
  <si>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</si>
  <si>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</si>
  <si>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</si>
  <si>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</si>
  <si>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</si>
  <si>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</si>
  <si>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</si>
  <si>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</si>
  <si>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</si>
  <si>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</si>
  <si>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</si>
  <si>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</si>
  <si>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</si>
  <si>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</si>
  <si>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</si>
  <si>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</si>
  <si>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</si>
  <si>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</si>
  <si>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</si>
  <si>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</si>
  <si>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</si>
  <si>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</si>
  <si>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</si>
  <si>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</si>
  <si>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</si>
  <si>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</si>
  <si>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</si>
  <si>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</si>
  <si>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</si>
  <si>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</si>
  <si>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</si>
  <si>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</si>
  <si>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</si>
  <si>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</si>
  <si>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</si>
  <si>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</si>
  <si>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</si>
  <si>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</si>
  <si>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</si>
  <si>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</si>
  <si>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</si>
  <si>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</si>
  <si>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</si>
  <si>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</si>
  <si>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</si>
  <si>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</si>
  <si>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</si>
  <si>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</si>
  <si>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</si>
  <si>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</si>
  <si>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</si>
  <si>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</si>
  <si>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</si>
  <si>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</si>
  <si>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</si>
  <si>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</si>
  <si>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</si>
  <si>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</si>
  <si>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</si>
  <si>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</si>
  <si>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</si>
  <si>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</si>
  <si>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</si>
  <si>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</si>
  <si>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</si>
  <si>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</si>
  <si>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</si>
  <si>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</si>
  <si>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</si>
  <si>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</si>
  <si>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</si>
  <si>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</si>
  <si>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</si>
  <si>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</si>
  <si>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</si>
  <si>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</si>
  <si>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</si>
  <si>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</si>
  <si>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</si>
  <si>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</si>
  <si>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</si>
  <si>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</si>
  <si>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</si>
  <si>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</si>
  <si>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</si>
  <si>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</si>
  <si>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</si>
  <si>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</si>
  <si>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</si>
  <si>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</si>
  <si>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</si>
  <si>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</si>
  <si>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</si>
  <si>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</si>
  <si>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</si>
  <si>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</si>
  <si>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</si>
  <si>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</si>
  <si>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</si>
  <si>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</si>
  <si>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</si>
  <si>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</si>
  <si>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</si>
  <si>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</si>
  <si>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</si>
  <si>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</si>
  <si>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</si>
  <si>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</si>
  <si>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</si>
  <si>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</si>
  <si>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</si>
  <si>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</si>
  <si>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</si>
  <si>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</si>
  <si>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</si>
  <si>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</si>
  <si>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</si>
  <si>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</si>
  <si>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</si>
  <si>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</si>
  <si>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</si>
  <si>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</si>
  <si>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</si>
  <si>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</si>
  <si>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</si>
  <si>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</si>
  <si>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</si>
  <si>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</si>
  <si>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</si>
  <si>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</si>
  <si>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</si>
  <si>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</si>
  <si>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</si>
  <si>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</si>
  <si>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</si>
  <si>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</si>
  <si>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</si>
  <si>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</si>
  <si>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</si>
  <si>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</si>
  <si>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</si>
  <si>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</si>
  <si>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</si>
  <si>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</si>
  <si>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</si>
  <si>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</si>
  <si>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</si>
  <si>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</si>
  <si>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</si>
  <si>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</si>
  <si>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</si>
  <si>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</si>
  <si>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</si>
  <si>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</si>
  <si>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</si>
  <si>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</si>
  <si>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</si>
  <si>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</si>
  <si>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</si>
  <si>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</si>
  <si>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</si>
  <si>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</si>
  <si>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</si>
  <si>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</si>
  <si>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</si>
  <si>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</si>
  <si>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</si>
  <si>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</si>
  <si>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</si>
  <si>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</si>
  <si>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</si>
  <si>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</si>
  <si>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</si>
  <si>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</si>
  <si>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</si>
  <si>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</si>
  <si>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</si>
  <si>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</si>
  <si>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</si>
  <si>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</si>
  <si>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</si>
  <si>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</si>
  <si>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</si>
  <si>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</si>
  <si>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</si>
  <si>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</si>
  <si>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</si>
  <si>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</si>
  <si>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</si>
  <si>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</si>
  <si>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</si>
  <si>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</si>
  <si>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</si>
  <si>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</si>
  <si>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</si>
  <si>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</si>
  <si>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</si>
  <si>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</si>
  <si>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</si>
  <si>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</si>
  <si>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</si>
  <si>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</si>
  <si>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</si>
  <si>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</si>
  <si>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</si>
  <si>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</si>
  <si>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</si>
  <si>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</si>
  <si>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</si>
  <si>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</si>
  <si>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</si>
  <si>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</si>
  <si>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</si>
  <si>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</si>
  <si>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</si>
  <si>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</si>
  <si>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</si>
  <si>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</si>
  <si>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</si>
  <si>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</si>
  <si>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</si>
  <si>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</si>
  <si>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</si>
  <si>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</si>
  <si>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</si>
  <si>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</si>
  <si>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</si>
  <si>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</si>
  <si>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</si>
  <si>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</si>
  <si>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</si>
  <si>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</si>
  <si>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</si>
  <si>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</si>
  <si>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</si>
  <si>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</si>
  <si>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</si>
  <si>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</si>
  <si>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</si>
  <si>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</si>
  <si>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</si>
  <si>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</si>
  <si>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</si>
  <si>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</si>
  <si>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</si>
  <si>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</si>
  <si>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</si>
  <si>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</si>
  <si>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</si>
  <si>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</si>
  <si>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</si>
  <si>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</si>
  <si>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</si>
  <si>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</si>
  <si>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</si>
  <si>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</si>
  <si>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</si>
  <si>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</si>
  <si>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</si>
  <si>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</si>
  <si>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</si>
  <si>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</si>
  <si>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</si>
  <si>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</si>
  <si>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</si>
  <si>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</si>
  <si>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</si>
  <si>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</si>
  <si>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</si>
  <si>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</si>
  <si>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</si>
  <si>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</si>
  <si>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</si>
  <si>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</si>
  <si>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</si>
  <si>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</si>
  <si>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</si>
  <si>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</si>
  <si>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</si>
  <si>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</si>
  <si>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</si>
  <si>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</si>
  <si>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</si>
  <si>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</si>
  <si>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</si>
  <si>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</si>
  <si>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</si>
  <si>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</si>
  <si>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</si>
  <si>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</si>
  <si>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</si>
  <si>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</si>
  <si>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</si>
  <si>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</si>
  <si>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</si>
  <si>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</si>
  <si>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</si>
  <si>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</si>
  <si>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</si>
  <si>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</si>
  <si>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</si>
  <si>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</si>
  <si>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</si>
  <si>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</si>
  <si>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</si>
  <si>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</si>
  <si>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</si>
  <si>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</si>
  <si>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</si>
  <si>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</si>
  <si>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</si>
  <si>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</si>
  <si>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</si>
  <si>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</si>
  <si>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</si>
  <si>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</si>
  <si>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</si>
  <si>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</si>
  <si>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</si>
  <si>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</si>
  <si>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</si>
  <si>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</si>
  <si>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</si>
  <si>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</si>
  <si>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</si>
  <si>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</si>
  <si>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</si>
  <si>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</si>
  <si>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</si>
  <si>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</si>
  <si>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</si>
  <si>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</si>
  <si>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</si>
  <si>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</si>
  <si>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</si>
  <si>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</si>
  <si>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</si>
  <si>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</si>
  <si>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</si>
  <si>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</si>
  <si>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</si>
  <si>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</si>
  <si>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</si>
  <si>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</si>
  <si>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</si>
  <si>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</si>
  <si>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</si>
  <si>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</si>
  <si>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</si>
  <si>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</si>
  <si>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</si>
  <si>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</si>
  <si>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</si>
  <si>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</si>
  <si>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</si>
  <si>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</si>
  <si>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</si>
  <si>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</si>
  <si>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</si>
  <si>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</si>
  <si>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</si>
  <si>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</si>
  <si>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</si>
  <si>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</si>
  <si>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</si>
  <si>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</si>
  <si>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</si>
  <si>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</si>
  <si>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</si>
  <si>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</si>
  <si>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</si>
  <si>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</si>
  <si>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</si>
  <si>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</si>
  <si>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</si>
  <si>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</si>
  <si>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</si>
  <si>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</si>
  <si>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</si>
  <si>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</si>
  <si>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</si>
  <si>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</si>
  <si>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</si>
  <si>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</si>
  <si>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</si>
  <si>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</si>
  <si>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</si>
  <si>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</si>
  <si>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</si>
  <si>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</si>
  <si>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</si>
  <si>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</si>
  <si>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</si>
  <si>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</si>
  <si>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</si>
  <si>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</si>
  <si>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</si>
  <si>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</si>
  <si>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</si>
  <si>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</si>
  <si>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</si>
  <si>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</si>
  <si>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</si>
  <si>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</si>
  <si>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</si>
  <si>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</si>
  <si>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</si>
  <si>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</si>
  <si>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</si>
  <si>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</si>
  <si>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</si>
  <si>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</si>
  <si>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</si>
  <si>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</si>
  <si>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</si>
  <si>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</si>
  <si>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</si>
  <si>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</si>
  <si>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</si>
  <si>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</si>
  <si>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</si>
  <si>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</si>
  <si>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</si>
  <si>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</si>
  <si>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</si>
  <si>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</si>
  <si>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</si>
  <si>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</si>
  <si>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</si>
  <si>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</si>
  <si>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</si>
  <si>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</si>
  <si>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</si>
  <si>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</si>
  <si>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</si>
  <si>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</si>
  <si>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</si>
  <si>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</si>
  <si>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</si>
  <si>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</si>
  <si>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</si>
  <si>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</si>
  <si>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</si>
  <si>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</si>
  <si>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</si>
  <si>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</si>
  <si>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</si>
  <si>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</si>
  <si>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</si>
  <si>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</si>
  <si>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</si>
  <si>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</si>
  <si>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</si>
  <si>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</si>
  <si>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</si>
  <si>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</si>
  <si>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</si>
  <si>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</si>
  <si>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</si>
  <si>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</si>
  <si>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</si>
  <si>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</si>
  <si>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</si>
  <si>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</si>
  <si>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</si>
  <si>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</si>
  <si>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</si>
  <si>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</si>
  <si>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</si>
  <si>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</si>
  <si>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</si>
  <si>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</si>
  <si>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</si>
  <si>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</si>
  <si>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</si>
  <si>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</si>
  <si>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</si>
  <si>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</si>
  <si>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</si>
  <si>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</si>
  <si>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</si>
  <si>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</si>
  <si>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</si>
  <si>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</si>
  <si>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</si>
  <si>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</si>
  <si>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</si>
  <si>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</si>
  <si>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</si>
  <si>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</si>
  <si>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</si>
  <si>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</si>
  <si>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</si>
  <si>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</si>
  <si>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</si>
  <si>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</si>
  <si>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</si>
  <si>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</si>
  <si>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</si>
  <si>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</si>
  <si>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</si>
  <si>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</si>
  <si>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</si>
  <si>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</si>
  <si>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</si>
  <si>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</si>
  <si>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</si>
  <si>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</si>
  <si>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</si>
  <si>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</si>
  <si>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</si>
  <si>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</si>
  <si>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</si>
  <si>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</si>
  <si>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</si>
  <si>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</si>
  <si>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</si>
  <si>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</si>
  <si>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</si>
  <si>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</si>
  <si>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</si>
  <si>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</si>
  <si>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</si>
  <si>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</si>
  <si>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</si>
  <si>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</si>
  <si>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</si>
  <si>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</si>
  <si>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</si>
  <si>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</si>
  <si>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</si>
  <si>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</si>
  <si>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</si>
  <si>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</si>
  <si>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</si>
  <si>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</si>
  <si>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</si>
  <si>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</si>
  <si>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</si>
  <si>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</si>
  <si>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</si>
  <si>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</si>
  <si>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</si>
  <si>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</si>
  <si>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</si>
  <si>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</si>
  <si>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</si>
  <si>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</si>
  <si>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</si>
  <si>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</si>
  <si>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</si>
  <si>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</si>
  <si>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</si>
  <si>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</si>
  <si>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</si>
  <si>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</si>
  <si>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</si>
  <si>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</si>
  <si>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</si>
  <si>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</si>
  <si>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</si>
  <si>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</si>
  <si>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</si>
  <si>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</si>
  <si>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</si>
  <si>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</si>
  <si>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</si>
  <si>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</si>
  <si>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</si>
  <si>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</si>
  <si>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</si>
  <si>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</si>
  <si>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</si>
  <si>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</si>
  <si>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</si>
  <si>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</si>
  <si>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</si>
  <si>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</si>
  <si>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</si>
  <si>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</si>
  <si>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</si>
  <si>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</si>
  <si>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</si>
  <si>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</si>
  <si>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</si>
  <si>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</si>
  <si>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</si>
  <si>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</si>
  <si>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</si>
  <si>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</si>
  <si>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</si>
  <si>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</si>
  <si>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</si>
  <si>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</si>
  <si>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</si>
  <si>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</si>
  <si>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</si>
  <si>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</si>
  <si>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</si>
  <si>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</si>
  <si>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</si>
  <si>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</si>
  <si>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</si>
  <si>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</si>
  <si>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</si>
  <si>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</si>
  <si>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</si>
  <si>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</si>
  <si>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</si>
  <si>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</si>
  <si>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</si>
  <si>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</si>
  <si>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</si>
  <si>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</si>
  <si>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</si>
  <si>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</si>
  <si>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</si>
  <si>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</si>
  <si>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</si>
  <si>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</si>
  <si>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</si>
  <si>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</si>
  <si>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</si>
  <si>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</si>
  <si>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</si>
  <si>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</si>
  <si>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</si>
  <si>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</si>
  <si>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</si>
  <si>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</si>
  <si>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</si>
  <si>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</si>
  <si>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</si>
  <si>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</si>
  <si>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</si>
  <si>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</si>
  <si>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</si>
  <si>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</si>
  <si>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</si>
  <si>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</si>
  <si>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</si>
  <si>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</si>
  <si>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</si>
  <si>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</si>
  <si>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</si>
  <si>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</si>
  <si>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</si>
  <si>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</si>
  <si>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</si>
  <si>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</si>
  <si>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</si>
  <si>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</si>
  <si>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</si>
  <si>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</si>
  <si>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</si>
  <si>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</si>
  <si>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</si>
  <si>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</si>
  <si>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</si>
  <si>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</si>
  <si>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</si>
  <si>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</si>
  <si>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</si>
  <si>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</si>
  <si>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</si>
  <si>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</si>
  <si>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</si>
  <si>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</si>
  <si>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</si>
  <si>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</si>
  <si>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</si>
  <si>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</si>
  <si>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</si>
  <si>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</si>
  <si>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</si>
  <si>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</si>
  <si>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</si>
  <si>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</si>
  <si>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</si>
  <si>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</si>
  <si>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</si>
  <si>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</si>
  <si>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</si>
  <si>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</si>
  <si>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</si>
  <si>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</si>
  <si>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</si>
  <si>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</si>
  <si>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</si>
  <si>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</si>
  <si>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</si>
  <si>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</si>
  <si>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</si>
  <si>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</si>
  <si>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</si>
  <si>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</si>
  <si>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</si>
  <si>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</si>
  <si>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</si>
  <si>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</si>
  <si>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</si>
  <si>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</si>
  <si>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</si>
  <si>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</si>
  <si>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</si>
  <si>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</si>
  <si>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</si>
  <si>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</si>
  <si>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</si>
  <si>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</si>
  <si>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</si>
  <si>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</si>
  <si>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</si>
  <si>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</si>
  <si>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</si>
  <si>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</si>
  <si>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</si>
  <si>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</si>
  <si>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</si>
  <si>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</si>
  <si>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</si>
  <si>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</si>
  <si>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</si>
  <si>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</si>
  <si>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</si>
  <si>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</si>
  <si>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</si>
  <si>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</si>
  <si>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</si>
  <si>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</si>
  <si>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</si>
  <si>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</si>
  <si>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</si>
  <si>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</si>
  <si>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</si>
  <si>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</si>
  <si>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</si>
  <si>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</si>
  <si>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</si>
  <si>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</si>
  <si>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</si>
  <si>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</si>
  <si>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</si>
  <si>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</si>
  <si>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</si>
  <si>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</si>
  <si>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</si>
  <si>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</si>
  <si>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</si>
  <si>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</si>
  <si>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</si>
  <si>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</si>
  <si>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</si>
  <si>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</si>
  <si>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</si>
  <si>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</si>
  <si>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</si>
  <si>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</si>
  <si>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</si>
  <si>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</si>
  <si>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</si>
  <si>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</si>
  <si>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</si>
  <si>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</si>
  <si>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</si>
  <si>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</si>
  <si>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</si>
  <si>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</si>
  <si>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</si>
  <si>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</si>
  <si>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</si>
  <si>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</si>
  <si>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</si>
  <si>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</si>
  <si>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</si>
  <si>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</si>
  <si>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</si>
  <si>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</si>
  <si>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</si>
  <si>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</si>
  <si>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</si>
  <si>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</si>
  <si>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</si>
  <si>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</si>
  <si>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</si>
  <si>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</si>
  <si>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</si>
  <si>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</si>
  <si>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</si>
  <si>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</si>
  <si>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</si>
  <si>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</si>
  <si>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</si>
  <si>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</si>
  <si>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</si>
  <si>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</si>
  <si>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</si>
  <si>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</si>
  <si>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</si>
  <si>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</si>
  <si>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</si>
  <si>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</si>
  <si>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</si>
  <si>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</si>
  <si>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</si>
  <si>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</si>
  <si>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</si>
  <si>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</si>
  <si>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</si>
  <si>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</si>
  <si>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</si>
  <si>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</si>
  <si>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</si>
  <si>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</si>
  <si>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</si>
  <si>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</si>
  <si>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</si>
  <si>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</si>
  <si>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</si>
  <si>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</si>
  <si>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</si>
  <si>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</si>
  <si>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</si>
  <si>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</si>
  <si>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</si>
  <si>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</si>
  <si>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</si>
  <si>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</si>
  <si>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</si>
  <si>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</si>
  <si>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</si>
  <si>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</si>
  <si>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</si>
  <si>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</si>
  <si>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</si>
  <si>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</si>
  <si>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</si>
  <si>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</si>
  <si>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</si>
  <si>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</si>
  <si>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</si>
  <si>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</si>
  <si>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</si>
  <si>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</si>
  <si>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</si>
  <si>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</si>
  <si>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</si>
  <si>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</si>
  <si>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</si>
  <si>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</si>
  <si>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</si>
  <si>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</si>
  <si>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</si>
  <si>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</si>
  <si>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</si>
  <si>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</si>
  <si>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</si>
  <si>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</si>
  <si>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</si>
  <si>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</si>
  <si>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</si>
  <si>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</si>
  <si>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</si>
  <si>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</si>
  <si>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</si>
  <si>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</si>
  <si>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</si>
  <si>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</si>
  <si>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</si>
  <si>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</si>
  <si>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</si>
  <si>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</si>
  <si>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</si>
  <si>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</si>
  <si>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</si>
  <si>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</si>
  <si>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</si>
  <si>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</si>
  <si>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</si>
  <si>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</si>
  <si>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</si>
  <si>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</si>
  <si>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</si>
  <si>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</si>
  <si>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</si>
  <si>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</si>
  <si>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</si>
  <si>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</si>
  <si>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</si>
  <si>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</si>
  <si>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</si>
  <si>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</si>
  <si>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</si>
  <si>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</si>
  <si>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</si>
  <si>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</si>
  <si>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</si>
  <si>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</si>
  <si>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</si>
  <si>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</si>
  <si>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</si>
  <si>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</si>
  <si>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</si>
  <si>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</si>
  <si>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</si>
  <si>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</si>
  <si>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</si>
  <si>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</si>
  <si>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</si>
  <si>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</si>
  <si>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</si>
  <si>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</si>
  <si>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</si>
  <si>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</si>
  <si>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</si>
  <si>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</si>
  <si>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</si>
  <si>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</si>
  <si>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</si>
  <si>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</si>
  <si>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</si>
  <si>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</si>
  <si>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</si>
  <si>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</si>
  <si>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</si>
  <si>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</si>
  <si>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</si>
  <si>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</si>
  <si>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</si>
  <si>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</si>
  <si>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</si>
  <si>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</si>
  <si>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</si>
  <si>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</si>
  <si>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</si>
  <si>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</si>
  <si>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</si>
  <si>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</si>
  <si>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</si>
  <si>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</si>
  <si>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</si>
  <si>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</si>
  <si>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</si>
  <si>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</si>
  <si>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</si>
  <si>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</si>
  <si>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</si>
  <si>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</si>
  <si>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</si>
  <si>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</si>
  <si>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</si>
  <si>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</si>
  <si>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</si>
  <si>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</si>
  <si>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</si>
  <si>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</si>
  <si>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</si>
  <si>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</si>
  <si>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</si>
  <si>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</si>
  <si>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</si>
  <si>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</si>
  <si>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</si>
  <si>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</si>
  <si>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</si>
  <si>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</si>
  <si>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</si>
  <si>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</si>
  <si>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</si>
  <si>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</si>
  <si>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</si>
  <si>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</si>
  <si>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</si>
  <si>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</si>
  <si>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</si>
  <si>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</si>
  <si>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</si>
  <si>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</si>
  <si>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</si>
  <si>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</si>
  <si>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</si>
  <si>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</si>
  <si>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</si>
  <si>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</si>
  <si>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</si>
  <si>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</si>
  <si>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</si>
  <si>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</si>
  <si>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</si>
  <si>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</si>
  <si>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</si>
  <si>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</si>
  <si>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</si>
  <si>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</si>
  <si>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</si>
  <si>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</si>
  <si>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</si>
  <si>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</si>
  <si>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</si>
  <si>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</si>
  <si>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</si>
  <si>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</si>
  <si>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</si>
  <si>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</si>
  <si>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</si>
  <si>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</si>
  <si>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</si>
  <si>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</si>
  <si>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</si>
  <si>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</si>
  <si>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</si>
  <si>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</si>
  <si>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</si>
  <si>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</si>
  <si>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</si>
  <si>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</si>
  <si>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</si>
  <si>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</si>
  <si>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</si>
  <si>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</si>
  <si>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</si>
  <si>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</si>
  <si>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</si>
  <si>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</si>
  <si>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</si>
  <si>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</si>
  <si>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</si>
  <si>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</si>
  <si>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</si>
  <si>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</si>
  <si>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</si>
  <si>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</si>
  <si>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</si>
  <si>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</si>
  <si>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</si>
  <si>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</si>
  <si>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</si>
  <si>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</si>
  <si>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</si>
  <si>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</si>
  <si>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</si>
  <si>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</si>
  <si>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</si>
  <si>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</si>
  <si>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</si>
  <si>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</si>
  <si>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</si>
  <si>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</si>
  <si>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</si>
  <si>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</si>
  <si>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</si>
  <si>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</si>
  <si>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</si>
  <si>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</si>
  <si>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</si>
  <si>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</si>
  <si>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</si>
  <si>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</si>
  <si>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</si>
  <si>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</si>
  <si>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</si>
  <si>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</si>
  <si>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</si>
  <si>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</si>
  <si>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</si>
  <si>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</si>
  <si>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</si>
  <si>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</si>
  <si>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</si>
  <si>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</si>
  <si>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</si>
  <si>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</si>
  <si>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</si>
  <si>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</si>
  <si>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</si>
  <si>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</si>
  <si>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</si>
  <si>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</si>
  <si>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</si>
  <si>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</si>
  <si>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</si>
  <si>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</si>
  <si>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</si>
  <si>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</si>
  <si>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</si>
  <si>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</si>
  <si>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</si>
  <si>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</si>
  <si>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</si>
  <si>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</si>
  <si>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</si>
  <si>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</si>
  <si>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</si>
  <si>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</si>
  <si>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</si>
  <si>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</si>
  <si>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</si>
  <si>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</si>
  <si>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</si>
  <si>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</si>
  <si>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</si>
  <si>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</si>
  <si>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</si>
  <si>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</si>
  <si>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</si>
  <si>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</si>
  <si>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</si>
  <si>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</si>
  <si>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</si>
  <si>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</si>
  <si>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</si>
  <si>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</si>
  <si>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</si>
  <si>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</si>
  <si>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</si>
  <si>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</si>
  <si>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</si>
  <si>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</si>
  <si>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</si>
  <si>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</si>
  <si>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</si>
  <si>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</si>
  <si>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</si>
  <si>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</si>
  <si>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</si>
  <si>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</si>
  <si>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</si>
  <si>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</si>
  <si>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</si>
  <si>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</si>
  <si>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</si>
  <si>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</si>
  <si>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</si>
  <si>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</si>
  <si>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</si>
  <si>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</si>
  <si>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</si>
  <si>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</si>
  <si>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</si>
  <si>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</si>
  <si>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</si>
  <si>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</si>
  <si>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</si>
  <si>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</si>
  <si>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</si>
  <si>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</si>
  <si>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</si>
  <si>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</si>
  <si>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</si>
  <si>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</si>
  <si>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</si>
  <si>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</si>
  <si>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</si>
  <si>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</si>
  <si>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</si>
  <si>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</si>
  <si>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</si>
  <si>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</si>
  <si>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</si>
  <si>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</si>
  <si>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</si>
  <si>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</si>
  <si>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</si>
  <si>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</si>
  <si>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</si>
  <si>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</si>
  <si>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</si>
  <si>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</si>
  <si>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</si>
  <si>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</si>
  <si>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</si>
  <si>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</si>
  <si>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</si>
  <si>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</si>
  <si>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</si>
  <si>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</si>
  <si>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</si>
  <si>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</si>
  <si>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</si>
  <si>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</si>
  <si>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</si>
  <si>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</si>
  <si>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</si>
  <si>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</si>
  <si>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</si>
  <si>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</si>
  <si>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</si>
  <si>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</si>
  <si>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</si>
  <si>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</si>
  <si>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</si>
  <si>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</si>
  <si>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</si>
  <si>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</si>
  <si>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</si>
  <si>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</si>
  <si>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</si>
  <si>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</si>
  <si>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</si>
  <si>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</si>
  <si>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</si>
  <si>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</si>
  <si>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</si>
  <si>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</si>
  <si>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</si>
  <si>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</si>
  <si>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</si>
  <si>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</si>
  <si>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</si>
  <si>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</si>
  <si>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</si>
  <si>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</si>
  <si>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</si>
  <si>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</si>
  <si>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</si>
  <si>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</si>
  <si>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</si>
  <si>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</si>
  <si>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</si>
  <si>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</si>
  <si>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</si>
  <si>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</si>
  <si>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</si>
  <si>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</si>
  <si>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</si>
  <si>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</si>
  <si>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</si>
  <si>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</si>
  <si>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</si>
  <si>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</si>
  <si>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</si>
  <si>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</si>
  <si>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</si>
  <si>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</si>
  <si>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</si>
  <si>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</si>
  <si>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</si>
  <si>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</si>
  <si>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</si>
  <si>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</si>
  <si>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</si>
  <si>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</si>
  <si>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</si>
  <si>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</si>
  <si>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</si>
  <si>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</si>
  <si>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</si>
  <si>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</si>
  <si>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</si>
  <si>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</si>
  <si>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</si>
  <si>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</si>
  <si>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</si>
  <si>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</si>
  <si>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</si>
  <si>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</si>
  <si>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</si>
  <si>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</si>
  <si>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</si>
  <si>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</si>
  <si>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</si>
  <si>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</si>
  <si>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</si>
  <si>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</si>
  <si>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</si>
  <si>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</si>
  <si>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</si>
  <si>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</si>
  <si>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</si>
  <si>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</si>
  <si>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</si>
  <si>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</si>
  <si>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</si>
  <si>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</si>
  <si>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</si>
  <si>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</si>
  <si>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</si>
  <si>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</si>
  <si>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</si>
  <si>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</si>
  <si>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</si>
  <si>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</si>
  <si>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</si>
  <si>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</si>
  <si>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</si>
  <si>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</si>
  <si>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</si>
  <si>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</si>
  <si>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</si>
  <si>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</si>
  <si>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</si>
  <si>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</si>
  <si>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</si>
  <si>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</si>
  <si>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</si>
  <si>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</si>
  <si>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</si>
  <si>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</si>
  <si>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</si>
  <si>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</si>
  <si>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</si>
  <si>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</si>
  <si>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</si>
  <si>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</si>
  <si>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</si>
  <si>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</si>
  <si>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</si>
  <si>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</si>
  <si>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</si>
  <si>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</si>
  <si>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</si>
  <si>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</si>
  <si>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</si>
  <si>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</si>
  <si>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</si>
  <si>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</si>
  <si>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</si>
  <si>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</si>
  <si>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</si>
  <si>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</si>
  <si>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</si>
  <si>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</si>
  <si>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</si>
  <si>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</si>
  <si>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</si>
  <si>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</si>
  <si>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</si>
  <si>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</si>
  <si>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</si>
  <si>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</si>
  <si>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</si>
  <si>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</si>
  <si>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</si>
  <si>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</si>
  <si>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</si>
  <si>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</si>
  <si>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</si>
  <si>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</si>
  <si>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</si>
  <si>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</si>
  <si>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</si>
  <si>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</si>
  <si>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</si>
  <si>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</si>
  <si>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</si>
  <si>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</si>
  <si>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</si>
  <si>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</si>
  <si>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</si>
  <si>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</si>
  <si>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</si>
  <si>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</si>
  <si>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</si>
  <si>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</si>
  <si>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</si>
  <si>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</si>
  <si>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</si>
  <si>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</si>
  <si>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</si>
  <si>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</si>
  <si>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</si>
  <si>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</si>
  <si>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</si>
  <si>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</si>
  <si>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</si>
  <si>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</si>
  <si>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</si>
  <si>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</si>
  <si>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</si>
  <si>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</si>
  <si>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</si>
  <si>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</si>
  <si>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</si>
  <si>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</si>
  <si>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</si>
  <si>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</si>
  <si>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</si>
  <si>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</si>
  <si>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</si>
  <si>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</si>
  <si>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</si>
  <si>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</si>
  <si>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</si>
  <si>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</si>
  <si>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</si>
  <si>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</si>
  <si>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</si>
  <si>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</si>
  <si>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</si>
  <si>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</si>
  <si>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</si>
  <si>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</si>
  <si>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</si>
  <si>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</si>
  <si>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</si>
  <si>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</si>
  <si>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</si>
  <si>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</si>
  <si>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</si>
  <si>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</si>
  <si>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</si>
  <si>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</si>
  <si>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</si>
  <si>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</si>
  <si>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</si>
  <si>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</si>
  <si>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</si>
  <si>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</si>
  <si>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</si>
  <si>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</si>
  <si>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</si>
  <si>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</si>
  <si>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</si>
  <si>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</si>
  <si>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</si>
  <si>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</si>
  <si>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</si>
  <si>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</si>
  <si>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</si>
  <si>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</si>
  <si>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</si>
  <si>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</si>
  <si>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</si>
  <si>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</si>
  <si>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</si>
  <si>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</si>
  <si>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</si>
  <si>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</si>
  <si>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</si>
  <si>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</si>
  <si>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</si>
  <si>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</si>
  <si>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</si>
  <si>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</si>
  <si>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</si>
  <si>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</si>
  <si>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</si>
  <si>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</si>
  <si>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</si>
  <si>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</si>
  <si>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</si>
  <si>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</si>
  <si>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</si>
  <si>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</si>
  <si>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</si>
  <si>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</si>
  <si>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</si>
  <si>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</si>
  <si>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</si>
  <si>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</si>
  <si>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</si>
  <si>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</si>
  <si>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</si>
  <si>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</si>
  <si>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</si>
  <si>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</si>
  <si>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</si>
  <si>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</si>
  <si>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</si>
  <si>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</si>
  <si>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</si>
  <si>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</si>
  <si>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</si>
  <si>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</si>
  <si>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</si>
  <si>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</si>
  <si>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</si>
  <si>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</si>
  <si>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</si>
  <si>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</si>
  <si>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</si>
  <si>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</si>
  <si>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</si>
  <si>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</si>
  <si>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</si>
  <si>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</si>
  <si>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</si>
  <si>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</si>
  <si>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</si>
  <si>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</si>
  <si>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</si>
  <si>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</si>
  <si>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</si>
  <si>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</si>
  <si>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</si>
  <si>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</si>
  <si>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</si>
  <si>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</si>
  <si>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</si>
  <si>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</si>
  <si>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</si>
  <si>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</si>
  <si>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</si>
  <si>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</si>
  <si>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</si>
  <si>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</si>
  <si>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</si>
  <si>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</si>
  <si>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</si>
  <si>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</si>
  <si>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</si>
  <si>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</si>
  <si>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</si>
  <si>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</si>
  <si>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</si>
  <si>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</si>
  <si>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</si>
  <si>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</si>
  <si>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</si>
  <si>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</si>
  <si>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</si>
  <si>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</si>
  <si>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</si>
  <si>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</si>
  <si>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</si>
  <si>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</si>
  <si>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</si>
  <si>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</si>
  <si>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</si>
  <si>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</si>
  <si>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</si>
  <si>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</si>
  <si>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</si>
  <si>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</si>
  <si>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</si>
  <si>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</si>
  <si>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</si>
  <si>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</si>
  <si>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</si>
  <si>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</si>
  <si>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</si>
  <si>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</si>
  <si>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</si>
  <si>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</si>
  <si>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</si>
  <si>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</si>
  <si>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</si>
  <si>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</si>
  <si>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</si>
  <si>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</si>
  <si>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</si>
  <si>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</si>
  <si>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</si>
  <si>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</si>
  <si>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</si>
  <si>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</si>
  <si>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</si>
  <si>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</si>
  <si>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</si>
  <si>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</si>
  <si>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</si>
  <si>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</si>
  <si>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</si>
  <si>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</si>
  <si>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</si>
  <si>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</si>
  <si>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</si>
  <si>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</si>
  <si>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</si>
  <si>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</si>
  <si>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</si>
  <si>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</si>
  <si>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</si>
  <si>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</si>
  <si>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</si>
  <si>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</si>
  <si>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</si>
  <si>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</si>
  <si>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</si>
  <si>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</si>
  <si>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</si>
  <si>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</si>
  <si>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</si>
  <si>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</si>
  <si>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</si>
  <si>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</si>
  <si>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</si>
  <si>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</si>
  <si>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</si>
  <si>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</si>
  <si>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</si>
  <si>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</si>
  <si>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</si>
  <si>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</si>
  <si>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</si>
  <si>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</si>
  <si>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</si>
  <si>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</si>
  <si>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</si>
  <si>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</si>
  <si>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</si>
  <si>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</si>
  <si>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</si>
  <si>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</si>
  <si>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</si>
  <si>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</si>
  <si>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</si>
  <si>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</si>
  <si>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</si>
  <si>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</si>
  <si>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</si>
  <si>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</si>
  <si>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</si>
  <si>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</si>
  <si>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</si>
  <si>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</si>
  <si>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</si>
  <si>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</si>
  <si>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</si>
  <si>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</si>
  <si>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</si>
  <si>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</si>
  <si>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</si>
  <si>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</si>
  <si>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</si>
  <si>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</si>
  <si>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</si>
  <si>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</si>
  <si>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</si>
  <si>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</si>
  <si>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</si>
  <si>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</si>
  <si>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</si>
  <si>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</si>
  <si>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</si>
  <si>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</si>
  <si>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</si>
  <si>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</si>
  <si>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</si>
  <si>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</si>
  <si>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</si>
  <si>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</si>
  <si>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</si>
  <si>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</si>
  <si>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</si>
  <si>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</si>
  <si>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</si>
  <si>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</si>
  <si>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</si>
  <si>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</si>
  <si>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</si>
  <si>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</si>
  <si>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</si>
  <si>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</si>
  <si>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</si>
  <si>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</si>
  <si>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</si>
  <si>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</si>
  <si>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</si>
  <si>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</si>
  <si>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</si>
  <si>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</si>
  <si>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</si>
  <si>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</si>
  <si>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</si>
  <si>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</si>
  <si>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</si>
  <si>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</si>
  <si>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</si>
  <si>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</si>
  <si>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</si>
  <si>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</si>
  <si>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</si>
  <si>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</si>
  <si>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</si>
  <si>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</si>
  <si>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</si>
  <si>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</si>
  <si>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</si>
  <si>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</si>
  <si>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</si>
  <si>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</si>
  <si>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</si>
  <si>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</si>
  <si>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</si>
  <si>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</si>
  <si>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</si>
  <si>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</si>
  <si>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</si>
  <si>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</si>
  <si>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</si>
  <si>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</si>
  <si>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</si>
  <si>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</si>
  <si>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</si>
  <si>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</si>
  <si>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</si>
  <si>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</si>
  <si>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</si>
  <si>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</si>
  <si>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</si>
  <si>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</si>
  <si>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</si>
  <si>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</si>
  <si>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</si>
  <si>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</si>
  <si>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</si>
  <si>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</si>
  <si>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</si>
  <si>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</si>
  <si>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</si>
  <si>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</si>
  <si>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</si>
  <si>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</si>
  <si>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</si>
  <si>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</si>
  <si>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</si>
  <si>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</si>
  <si>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</si>
  <si>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</si>
  <si>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</si>
  <si>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</si>
  <si>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</si>
  <si>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</si>
  <si>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</si>
  <si>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</si>
  <si>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</si>
  <si>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</si>
  <si>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</si>
  <si>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</si>
  <si>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</si>
  <si>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</si>
  <si>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</si>
  <si>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</si>
  <si>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</si>
  <si>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</si>
  <si>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</si>
  <si>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</si>
  <si>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</si>
  <si>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</si>
  <si>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</si>
  <si>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</si>
  <si>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</si>
  <si>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</si>
  <si>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</si>
  <si>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</si>
  <si>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</si>
  <si>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</si>
  <si>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</si>
  <si>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</si>
  <si>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</si>
  <si>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</si>
  <si>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</si>
  <si>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</si>
  <si>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</si>
  <si>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</si>
  <si>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</si>
  <si>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</si>
  <si>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</si>
  <si>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</si>
  <si>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</si>
  <si>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</si>
  <si>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</si>
  <si>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</si>
  <si>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</si>
  <si>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</si>
  <si>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</si>
  <si>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</si>
  <si>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</si>
  <si>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</si>
  <si>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</si>
  <si>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</si>
  <si>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</si>
  <si>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</si>
  <si>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</si>
  <si>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</si>
  <si>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</si>
  <si>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</si>
  <si>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</si>
  <si>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</si>
  <si>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</si>
  <si>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</si>
  <si>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</si>
  <si>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</si>
  <si>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</si>
  <si>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</si>
  <si>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</si>
  <si>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</si>
  <si>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</si>
  <si>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</si>
  <si>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</si>
  <si>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</si>
  <si>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</si>
  <si>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</si>
  <si>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</si>
  <si>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</si>
  <si>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</si>
  <si>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</si>
  <si>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</si>
  <si>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</si>
  <si>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</si>
  <si>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</si>
  <si>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</si>
  <si>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</si>
  <si>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</si>
  <si>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</si>
  <si>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</si>
  <si>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</si>
  <si>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</si>
  <si>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</si>
  <si>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</si>
  <si>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</si>
  <si>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</si>
  <si>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</si>
  <si>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</si>
  <si>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</si>
  <si>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</si>
  <si>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</si>
  <si>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</si>
  <si>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</si>
  <si>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</si>
  <si>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</si>
  <si>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</si>
  <si>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</si>
  <si>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</si>
  <si>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</si>
  <si>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</si>
  <si>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</si>
  <si>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</si>
  <si>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</si>
  <si>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</si>
  <si>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</si>
  <si>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</si>
  <si>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</si>
  <si>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</si>
  <si>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</si>
  <si>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</si>
  <si>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</si>
  <si>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</si>
  <si>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</si>
  <si>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</si>
  <si>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</si>
  <si>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</si>
  <si>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</si>
  <si>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</si>
  <si>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</si>
  <si>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</si>
  <si>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</si>
  <si>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</si>
  <si>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</si>
  <si>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</si>
  <si>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</si>
  <si>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</si>
  <si>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</si>
  <si>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</si>
  <si>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</si>
  <si>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</si>
  <si>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</si>
  <si>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</si>
  <si>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</si>
  <si>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</si>
  <si>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</si>
  <si>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</si>
  <si>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</si>
  <si>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</si>
  <si>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</si>
  <si>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</si>
  <si>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</si>
  <si>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</si>
  <si>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</si>
  <si>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</si>
  <si>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</si>
  <si>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</si>
  <si>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</si>
  <si>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</si>
  <si>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</si>
  <si>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</si>
  <si>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</si>
  <si>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</si>
  <si>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</si>
  <si>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</si>
  <si>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</si>
  <si>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</si>
  <si>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</si>
  <si>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</si>
  <si>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</si>
  <si>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</si>
  <si>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</si>
  <si>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</si>
  <si>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</si>
  <si>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</si>
  <si>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</si>
  <si>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</si>
  <si>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</si>
  <si>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</si>
  <si>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</si>
  <si>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</si>
  <si>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</si>
  <si>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</si>
  <si>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</si>
  <si>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</si>
  <si>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</si>
  <si>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</si>
  <si>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</si>
  <si>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</si>
  <si>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</si>
  <si>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</si>
  <si>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</si>
  <si>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</si>
  <si>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</si>
  <si>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</si>
  <si>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</si>
  <si>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</si>
  <si>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</si>
  <si>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</si>
  <si>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</si>
  <si>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</si>
  <si>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</si>
  <si>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</si>
  <si>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</si>
  <si>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</si>
  <si>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</si>
  <si>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</si>
  <si>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</si>
  <si>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</si>
  <si>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</si>
  <si>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</si>
  <si>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</si>
  <si>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</si>
  <si>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</si>
  <si>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</si>
  <si>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</si>
  <si>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</si>
  <si>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</si>
  <si>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</si>
  <si>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</si>
  <si>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</si>
  <si>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</si>
  <si>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</si>
  <si>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</si>
  <si>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</si>
  <si>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</si>
  <si>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</si>
  <si>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</si>
  <si>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</si>
  <si>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</si>
  <si>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</si>
  <si>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</si>
  <si>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</si>
  <si>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</si>
  <si>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</si>
  <si>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</si>
  <si>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</si>
  <si>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</si>
  <si>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</si>
  <si>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</si>
  <si>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</si>
  <si>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</si>
  <si>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</si>
  <si>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</si>
  <si>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</si>
  <si>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</si>
  <si>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</si>
  <si>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</si>
  <si>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</si>
  <si>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</si>
  <si>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</si>
  <si>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</si>
  <si>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</si>
  <si>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</si>
  <si>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</si>
  <si>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</si>
  <si>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</si>
  <si>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</si>
  <si>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</si>
  <si>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</si>
  <si>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</si>
  <si>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</si>
  <si>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</si>
  <si>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</si>
  <si>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</si>
  <si>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</si>
  <si>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</si>
  <si>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</si>
  <si>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</si>
  <si>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</si>
  <si>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</si>
  <si>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</si>
  <si>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</si>
  <si>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</si>
  <si>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</si>
  <si>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</si>
  <si>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</si>
  <si>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</si>
  <si>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</si>
  <si>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</si>
  <si>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</si>
  <si>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</si>
  <si>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</si>
  <si>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</si>
  <si>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</si>
  <si>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</si>
  <si>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</si>
  <si>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</si>
  <si>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</si>
  <si>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</si>
  <si>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</si>
  <si>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</si>
  <si>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</si>
  <si>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</si>
  <si>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</si>
  <si>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</si>
  <si>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</si>
  <si>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</si>
  <si>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</si>
  <si>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</si>
  <si>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</si>
  <si>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</si>
  <si>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</si>
  <si>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</si>
  <si>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</si>
  <si>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</si>
  <si>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</si>
  <si>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</si>
  <si>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</si>
  <si>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</si>
  <si>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</si>
  <si>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</si>
  <si>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</si>
  <si>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</si>
  <si>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</si>
  <si>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</si>
  <si>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</si>
  <si>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</si>
  <si>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</si>
  <si>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</si>
  <si>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</si>
  <si>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</si>
  <si>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</si>
  <si>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</si>
  <si>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</si>
  <si>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</si>
  <si>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</si>
  <si>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</si>
  <si>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</si>
  <si>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</si>
  <si>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</si>
  <si>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</si>
  <si>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</si>
  <si>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</si>
  <si>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</si>
  <si>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</si>
  <si>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</si>
  <si>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</si>
  <si>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</si>
  <si>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</si>
  <si>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</si>
  <si>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</si>
  <si>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</si>
  <si>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</si>
  <si>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</si>
  <si>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</si>
  <si>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</si>
  <si>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</si>
  <si>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</si>
  <si>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</si>
  <si>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</si>
  <si>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</si>
  <si>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</si>
  <si>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</si>
  <si>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</si>
  <si>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</si>
  <si>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</si>
  <si>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</si>
  <si>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</si>
  <si>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</si>
  <si>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</si>
  <si>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</si>
  <si>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</si>
  <si>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</si>
  <si>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</si>
  <si>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</si>
  <si>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</si>
  <si>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</si>
  <si>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</si>
  <si>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</si>
  <si>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</si>
  <si>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</si>
  <si>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</si>
  <si>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</si>
  <si>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</si>
  <si>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</si>
  <si>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</si>
  <si>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</si>
  <si>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</si>
  <si>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</si>
  <si>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</si>
  <si>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</si>
  <si>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</si>
  <si>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</si>
  <si>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</si>
  <si>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</si>
  <si>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</si>
  <si>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</si>
  <si>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</si>
  <si>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</si>
  <si>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</si>
  <si>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</si>
  <si>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</si>
  <si>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</si>
  <si>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</si>
  <si>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</si>
  <si>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</si>
  <si>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</si>
  <si>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</si>
  <si>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</si>
  <si>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</si>
  <si>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</si>
  <si>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</si>
  <si>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</si>
  <si>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</si>
  <si>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</si>
  <si>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</si>
  <si>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</si>
  <si>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</si>
  <si>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</si>
  <si>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</si>
  <si>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</si>
  <si>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</si>
  <si>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</si>
  <si>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</si>
  <si>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</si>
  <si>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</si>
  <si>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</si>
  <si>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</si>
  <si>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</si>
  <si>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</si>
  <si>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</si>
  <si>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</si>
  <si>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</si>
  <si>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</si>
  <si>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</si>
  <si>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</si>
  <si>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</si>
  <si>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</si>
  <si>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</si>
  <si>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</si>
  <si>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</si>
  <si>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</si>
  <si>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</si>
  <si>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</si>
  <si>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</si>
  <si>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</si>
  <si>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</si>
  <si>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</si>
  <si>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</si>
  <si>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</si>
  <si>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</si>
  <si>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</si>
  <si>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</si>
  <si>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</si>
  <si>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</si>
  <si>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</si>
  <si>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</si>
  <si>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</si>
  <si>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</si>
  <si>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</si>
  <si>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</si>
  <si>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</si>
  <si>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</si>
  <si>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</si>
  <si>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</si>
  <si>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</si>
  <si>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</si>
  <si>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</si>
  <si>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</si>
  <si>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</si>
  <si>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</si>
  <si>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</si>
  <si>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</si>
  <si>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</si>
  <si>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</si>
  <si>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</si>
  <si>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</si>
  <si>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</si>
  <si>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</si>
  <si>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</si>
  <si>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</si>
  <si>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</si>
  <si>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</si>
  <si>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</si>
  <si>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</si>
  <si>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</si>
  <si>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</si>
  <si>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</si>
  <si>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</si>
  <si>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</si>
  <si>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</si>
  <si>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</si>
  <si>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</si>
  <si>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</si>
  <si>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</si>
  <si>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</si>
  <si>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</si>
  <si>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</si>
  <si>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</si>
  <si>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</si>
  <si>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</si>
  <si>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</si>
  <si>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</si>
  <si>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</si>
  <si>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</si>
  <si>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</si>
  <si>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</si>
  <si>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</si>
  <si>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</si>
  <si>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</si>
  <si>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</si>
  <si>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</si>
  <si>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</si>
  <si>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</si>
  <si>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</si>
  <si>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</si>
  <si>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</si>
  <si>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</si>
  <si>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</si>
  <si>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</si>
  <si>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</si>
  <si>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</si>
  <si>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</si>
  <si>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</si>
  <si>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</si>
  <si>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</si>
  <si>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</si>
  <si>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</si>
  <si>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</si>
  <si>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</si>
  <si>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</si>
  <si>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</si>
  <si>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</si>
  <si>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</si>
  <si>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</si>
  <si>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</si>
  <si>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</si>
  <si>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</si>
  <si>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</si>
  <si>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</si>
  <si>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</si>
  <si>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</si>
  <si>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</si>
  <si>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</si>
  <si>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</si>
  <si>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</si>
  <si>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</si>
  <si>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</si>
  <si>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</si>
  <si>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</si>
  <si>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</si>
  <si>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</si>
  <si>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</si>
  <si>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</si>
  <si>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</si>
  <si>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</si>
  <si>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</si>
  <si>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</si>
  <si>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</si>
  <si>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</si>
  <si>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</si>
  <si>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</si>
  <si>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</si>
  <si>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</si>
  <si>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</si>
  <si>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</si>
  <si>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</si>
  <si>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</si>
  <si>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</si>
  <si>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</si>
  <si>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</si>
  <si>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</si>
  <si>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</si>
  <si>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</si>
  <si>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</si>
  <si>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</si>
  <si>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</si>
  <si>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</si>
  <si>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</si>
  <si>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</si>
  <si>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</si>
  <si>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</si>
  <si>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</si>
  <si>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</si>
  <si>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</si>
  <si>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</si>
  <si>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</si>
  <si>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</si>
  <si>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</si>
  <si>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</si>
  <si>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</si>
  <si>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</si>
  <si>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</si>
  <si>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</si>
  <si>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</si>
  <si>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</si>
  <si>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</si>
  <si>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</si>
  <si>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</si>
  <si>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</si>
  <si>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</si>
  <si>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</si>
  <si>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</si>
  <si>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</si>
  <si>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</si>
  <si>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</si>
  <si>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</si>
  <si>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</si>
  <si>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</si>
  <si>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</si>
  <si>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</si>
  <si>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</si>
  <si>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</si>
  <si>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</si>
  <si>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</si>
  <si>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</si>
  <si>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</si>
  <si>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</si>
  <si>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</si>
  <si>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</si>
  <si>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</si>
  <si>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</si>
  <si>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</si>
  <si>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</si>
  <si>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</si>
  <si>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</si>
  <si>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</si>
  <si>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</si>
  <si>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</si>
  <si>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</si>
  <si>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</si>
  <si>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</si>
  <si>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</si>
  <si>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</si>
  <si>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</si>
  <si>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</si>
  <si>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</si>
  <si>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</si>
  <si>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</si>
  <si>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</si>
  <si>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</si>
  <si>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</si>
  <si>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</si>
  <si>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</si>
  <si>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</si>
  <si>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</si>
  <si>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</si>
  <si>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</si>
  <si>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</si>
  <si>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</si>
  <si>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</si>
  <si>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</si>
  <si>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</si>
  <si>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</si>
  <si>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</si>
  <si>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</si>
  <si>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</si>
  <si>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</si>
  <si>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</si>
  <si>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</si>
  <si>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</si>
  <si>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</si>
  <si>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</si>
  <si>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</si>
  <si>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</si>
  <si>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</si>
  <si>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</si>
  <si>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</si>
  <si>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</si>
  <si>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</si>
  <si>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</si>
  <si>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</si>
  <si>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</si>
  <si>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</si>
  <si>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</si>
  <si>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</si>
  <si>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</si>
  <si>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</si>
  <si>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</si>
  <si>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</si>
  <si>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</si>
  <si>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</si>
  <si>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</si>
  <si>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</si>
  <si>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</si>
  <si>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</si>
  <si>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</si>
  <si>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</si>
  <si>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</si>
  <si>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</si>
  <si>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</si>
  <si>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</si>
  <si>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</si>
  <si>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</si>
  <si>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</si>
  <si>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</si>
  <si>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</si>
  <si>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</si>
  <si>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</si>
  <si>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</si>
  <si>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</si>
  <si>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</si>
  <si>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</si>
  <si>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</si>
  <si>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</si>
  <si>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</si>
  <si>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</si>
  <si>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</si>
  <si>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</si>
  <si>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</si>
  <si>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</si>
  <si>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</si>
  <si>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</si>
  <si>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</si>
  <si>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</si>
  <si>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</si>
  <si>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</si>
  <si>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</si>
  <si>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</si>
  <si>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</si>
  <si>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</si>
  <si>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</si>
  <si>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</si>
  <si>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</si>
  <si>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</si>
  <si>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</si>
  <si>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</si>
  <si>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</si>
  <si>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</si>
  <si>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</si>
  <si>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</si>
  <si>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</si>
  <si>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</si>
  <si>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</si>
  <si>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</si>
  <si>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</si>
  <si>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</si>
  <si>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</si>
  <si>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</si>
  <si>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</si>
  <si>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</si>
  <si>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</si>
  <si>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</si>
  <si>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</si>
  <si>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</si>
  <si>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</si>
  <si>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</si>
  <si>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</si>
  <si>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</si>
  <si>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</si>
  <si>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</si>
  <si>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</si>
  <si>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</si>
  <si>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</si>
  <si>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</si>
  <si>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</si>
  <si>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</si>
  <si>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</si>
  <si>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</si>
  <si>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</si>
  <si>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</si>
  <si>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</si>
  <si>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</si>
  <si>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</si>
  <si>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</si>
  <si>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</si>
  <si>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</si>
  <si>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</si>
  <si>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</si>
  <si>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</si>
  <si>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</si>
  <si>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</si>
  <si>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</si>
  <si>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</si>
  <si>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</si>
  <si>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</si>
  <si>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</si>
  <si>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</si>
  <si>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</si>
  <si>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</si>
  <si>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</si>
  <si>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</si>
  <si>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</si>
  <si>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</si>
  <si>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</si>
  <si>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</si>
  <si>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</si>
  <si>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</si>
  <si>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</si>
  <si>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</si>
  <si>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</si>
  <si>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</si>
  <si>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</si>
  <si>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</si>
  <si>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</si>
  <si>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</si>
  <si>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</si>
  <si>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</si>
  <si>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</si>
  <si>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</si>
  <si>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</si>
  <si>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</si>
  <si>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</si>
  <si>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</si>
  <si>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</si>
  <si>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</si>
  <si>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</si>
  <si>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</si>
  <si>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</si>
  <si>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</si>
  <si>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</si>
  <si>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</si>
  <si>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</si>
  <si>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</si>
  <si>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</si>
  <si>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</si>
  <si>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</si>
  <si>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</si>
  <si>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</si>
  <si>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</si>
  <si>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</si>
  <si>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</si>
  <si>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</si>
  <si>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</si>
  <si>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</si>
  <si>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</si>
  <si>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</si>
  <si>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</si>
  <si>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</si>
  <si>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</si>
  <si>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</si>
  <si>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</si>
  <si>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</si>
  <si>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</si>
  <si>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</si>
  <si>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</si>
  <si>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</si>
  <si>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</si>
  <si>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</si>
  <si>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</si>
  <si>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</si>
  <si>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</si>
  <si>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</si>
  <si>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</si>
  <si>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</si>
  <si>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</si>
  <si>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</si>
  <si>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</si>
  <si>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</si>
  <si>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</si>
  <si>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</si>
  <si>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</si>
  <si>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</si>
  <si>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</si>
  <si>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</si>
  <si>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</si>
  <si>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</si>
  <si>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</si>
  <si>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</si>
  <si>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</si>
  <si>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</si>
  <si>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</si>
  <si>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</si>
  <si>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</si>
  <si>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</si>
  <si>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</si>
  <si>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</si>
  <si>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</si>
  <si>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</si>
  <si>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</si>
  <si>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</si>
  <si>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</si>
  <si>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</si>
  <si>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</si>
  <si>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</si>
  <si>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</si>
  <si>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</si>
  <si>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</si>
  <si>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</si>
  <si>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</si>
  <si>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</si>
  <si>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</si>
  <si>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</si>
  <si>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</si>
  <si>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</si>
  <si>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</si>
  <si>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</si>
  <si>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</si>
  <si>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</si>
  <si>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</si>
  <si>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</si>
  <si>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</si>
  <si>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</si>
  <si>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</si>
  <si>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</si>
  <si>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</si>
  <si>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</si>
  <si>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</si>
  <si>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</si>
  <si>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</si>
  <si>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</si>
  <si>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</si>
  <si>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</si>
  <si>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</si>
  <si>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</si>
  <si>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</si>
  <si>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</si>
  <si>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</si>
  <si>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</si>
  <si>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</si>
  <si>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</si>
  <si>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</si>
  <si>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</si>
  <si>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</si>
  <si>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</si>
  <si>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</si>
  <si>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</si>
  <si>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</si>
  <si>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</si>
  <si>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</si>
  <si>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</si>
  <si>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</si>
  <si>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</si>
  <si>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</si>
  <si>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</si>
  <si>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</si>
  <si>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</si>
  <si>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</si>
  <si>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</si>
  <si>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</si>
  <si>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</si>
  <si>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</si>
  <si>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</si>
  <si>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</si>
  <si>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</si>
  <si>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</si>
  <si>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</si>
  <si>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</si>
  <si>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</si>
  <si>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</si>
  <si>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</si>
  <si>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</si>
  <si>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</si>
  <si>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</si>
  <si>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</si>
  <si>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</si>
  <si>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</si>
  <si>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</si>
  <si>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</si>
  <si>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</si>
  <si>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</si>
  <si>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</si>
  <si>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</si>
  <si>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</si>
  <si>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</si>
  <si>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</si>
  <si>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</si>
  <si>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</si>
  <si>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</si>
  <si>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</si>
  <si>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</si>
  <si>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</si>
  <si>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</si>
  <si>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</si>
  <si>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</si>
  <si>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</si>
  <si>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</si>
  <si>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</si>
  <si>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</si>
  <si>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</si>
  <si>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</si>
  <si>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</si>
  <si>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</si>
  <si>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</si>
  <si>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</si>
  <si>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</si>
  <si>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</si>
  <si>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</si>
  <si>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</si>
  <si>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</si>
  <si>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</si>
  <si>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</si>
  <si>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</si>
  <si>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</si>
  <si>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</si>
  <si>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</si>
  <si>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</si>
  <si>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</si>
  <si>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</si>
  <si>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</si>
  <si>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</si>
  <si>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</si>
  <si>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</si>
  <si>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</si>
  <si>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</si>
  <si>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</si>
  <si>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</si>
  <si>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</si>
  <si>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</si>
  <si>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</si>
  <si>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</si>
  <si>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</si>
  <si>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</si>
  <si>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</si>
  <si>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</si>
  <si>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</si>
  <si>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</si>
  <si>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</si>
  <si>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</si>
  <si>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</si>
  <si>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</si>
  <si>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</si>
  <si>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</si>
  <si>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</si>
  <si>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</si>
  <si>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</si>
  <si>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</si>
  <si>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</si>
  <si>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</si>
  <si>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</si>
  <si>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</si>
  <si>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</si>
  <si>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</si>
  <si>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</si>
  <si>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</si>
  <si>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</si>
  <si>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</si>
  <si>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</si>
  <si>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</si>
  <si>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</si>
  <si>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</si>
  <si>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</si>
  <si>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</si>
  <si>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</si>
  <si>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</si>
  <si>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</si>
  <si>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</si>
  <si>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</si>
  <si>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</si>
  <si>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</si>
  <si>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</si>
  <si>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</si>
  <si>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</si>
  <si>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</si>
  <si>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</si>
  <si>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</si>
  <si>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</si>
  <si>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</si>
  <si>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</si>
  <si>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</si>
  <si>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</si>
  <si>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</si>
  <si>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</si>
  <si>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</si>
  <si>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</si>
  <si>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</si>
  <si>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</si>
  <si>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</si>
  <si>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</si>
  <si>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</si>
  <si>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</si>
  <si>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</si>
  <si>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</si>
  <si>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</si>
  <si>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</si>
  <si>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</si>
  <si>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</si>
  <si>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</si>
  <si>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</si>
  <si>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</si>
  <si>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</si>
  <si>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</si>
  <si>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</si>
  <si>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</si>
  <si>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</si>
  <si>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</si>
  <si>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</si>
  <si>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</si>
  <si>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</si>
  <si>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</si>
  <si>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</si>
  <si>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</si>
  <si>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</si>
  <si>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</si>
  <si>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</si>
  <si>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</si>
  <si>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</si>
  <si>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</si>
  <si>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</si>
  <si>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</si>
  <si>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</si>
  <si>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</si>
  <si>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</si>
  <si>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</si>
  <si>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</si>
  <si>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</si>
  <si>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</si>
  <si>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</si>
  <si>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</si>
  <si>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</si>
  <si>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</si>
  <si>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</si>
  <si>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</si>
  <si>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</si>
  <si>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</si>
  <si>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</si>
  <si>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</si>
  <si>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</si>
  <si>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</si>
  <si>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</si>
  <si>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</si>
  <si>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</si>
  <si>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</si>
  <si>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</si>
  <si>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</si>
  <si>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</si>
  <si>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</si>
  <si>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</si>
  <si>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</si>
  <si>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</si>
  <si>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</si>
  <si>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</si>
  <si>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</si>
  <si>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</si>
  <si>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</si>
  <si>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</si>
  <si>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</si>
  <si>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</si>
  <si>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</si>
  <si>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</si>
  <si>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</si>
  <si>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</si>
  <si>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</si>
  <si>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</si>
  <si>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</si>
  <si>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</si>
  <si>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</si>
  <si>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</si>
  <si>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</si>
  <si>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</si>
  <si>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</si>
  <si>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</si>
  <si>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</si>
  <si>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</si>
  <si>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</si>
  <si>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</si>
  <si>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</si>
  <si>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</si>
  <si>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</si>
  <si>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</si>
  <si>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</si>
  <si>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</si>
  <si>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</si>
  <si>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</si>
  <si>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</si>
  <si>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</si>
  <si>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</si>
  <si>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</si>
  <si>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</si>
  <si>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</si>
  <si>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</si>
  <si>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</si>
  <si>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</si>
  <si>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</si>
  <si>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</si>
  <si>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</si>
  <si>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</si>
  <si>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</si>
  <si>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</si>
  <si>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</si>
  <si>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</si>
  <si>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</si>
  <si>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</si>
  <si>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</si>
  <si>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</si>
  <si>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</si>
  <si>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</si>
  <si>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</si>
  <si>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</si>
  <si>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</si>
  <si>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</si>
  <si>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</si>
  <si>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</si>
  <si>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</si>
  <si>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</si>
  <si>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</si>
  <si>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</si>
  <si>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</si>
  <si>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</si>
  <si>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</si>
  <si>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</si>
  <si>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</si>
  <si>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</si>
  <si>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</si>
  <si>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</si>
  <si>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</si>
  <si>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</si>
  <si>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</si>
  <si>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</si>
  <si>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</si>
  <si>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</si>
  <si>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</si>
  <si>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</si>
  <si>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</si>
  <si>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</si>
  <si>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</si>
  <si>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</si>
  <si>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</si>
  <si>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</si>
  <si>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</si>
  <si>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</si>
  <si>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</si>
  <si>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</si>
  <si>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</si>
  <si>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</si>
  <si>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</si>
  <si>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</si>
  <si>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</si>
  <si>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</si>
  <si>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</si>
  <si>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</si>
  <si>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</si>
  <si>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</si>
  <si>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</si>
  <si>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</si>
  <si>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</si>
  <si>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</si>
  <si>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</si>
  <si>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</si>
  <si>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</si>
  <si>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</si>
  <si>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</si>
  <si>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</si>
  <si>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</si>
  <si>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</si>
  <si>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</si>
  <si>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</si>
  <si>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</si>
  <si>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</si>
  <si>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</si>
  <si>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</si>
  <si>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</si>
  <si>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</si>
  <si>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</si>
  <si>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</si>
  <si>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</si>
  <si>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</si>
  <si>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</si>
  <si>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</si>
  <si>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</si>
  <si>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</si>
  <si>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</si>
  <si>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</si>
  <si>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</si>
  <si>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</si>
  <si>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</si>
  <si>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</si>
  <si>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</si>
  <si>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</si>
  <si>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</si>
  <si>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</si>
  <si>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</si>
  <si>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</si>
  <si>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</si>
  <si>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</si>
  <si>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</si>
  <si>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</si>
  <si>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</si>
  <si>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</si>
  <si>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</si>
  <si>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</si>
  <si>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</si>
  <si>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</si>
  <si>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</si>
  <si>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</si>
  <si>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</si>
  <si>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</si>
  <si>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</si>
  <si>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</si>
  <si>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</si>
  <si>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</si>
  <si>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</si>
  <si>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</si>
  <si>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</si>
  <si>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</si>
  <si>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</si>
  <si>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</si>
  <si>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</si>
  <si>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</si>
  <si>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</si>
  <si>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</si>
  <si>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</si>
  <si>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</si>
  <si>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</si>
  <si>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</si>
  <si>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</si>
  <si>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</si>
  <si>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</si>
  <si>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</si>
  <si>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</si>
  <si>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</si>
  <si>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</si>
  <si>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</si>
  <si>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</si>
  <si>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</si>
  <si>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</si>
  <si>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</si>
  <si>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</si>
  <si>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</si>
  <si>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</si>
  <si>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</si>
  <si>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</si>
  <si>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</si>
  <si>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</si>
  <si>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</si>
  <si>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</si>
  <si>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</si>
  <si>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</si>
  <si>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</si>
  <si>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</si>
  <si>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</si>
  <si>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</si>
  <si>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</si>
  <si>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</si>
  <si>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</si>
  <si>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</si>
  <si>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</si>
  <si>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</si>
  <si>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</si>
  <si>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</si>
  <si>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</si>
  <si>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</si>
  <si>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</si>
  <si>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</si>
  <si>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</si>
  <si>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</si>
  <si>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</si>
  <si>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</si>
  <si>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</si>
  <si>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</si>
  <si>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</si>
  <si>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</si>
  <si>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</si>
  <si>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</si>
  <si>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</si>
  <si>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</si>
  <si>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</si>
  <si>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</si>
  <si>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</si>
  <si>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</si>
  <si>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</si>
  <si>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</si>
  <si>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</si>
  <si>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</si>
  <si>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</si>
  <si>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</si>
  <si>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</si>
  <si>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</si>
  <si>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</si>
  <si>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</si>
  <si>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</si>
  <si>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</si>
  <si>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</si>
  <si>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</si>
  <si>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</si>
  <si>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</si>
  <si>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</si>
  <si>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</si>
  <si>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</si>
  <si>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</si>
  <si>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</si>
  <si>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</si>
  <si>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</si>
  <si>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</si>
  <si>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</si>
  <si>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</si>
  <si>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</si>
  <si>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</si>
  <si>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</si>
  <si>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</si>
  <si>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</si>
  <si>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</si>
  <si>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</si>
  <si>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</si>
  <si>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</si>
  <si>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</si>
  <si>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</si>
  <si>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</si>
  <si>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</si>
  <si>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</si>
  <si>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</si>
  <si>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</si>
  <si>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</si>
  <si>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</si>
  <si>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</si>
  <si>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</si>
  <si>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</si>
  <si>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</si>
  <si>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</si>
  <si>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</si>
  <si>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</si>
  <si>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</si>
  <si>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</si>
  <si>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</si>
  <si>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</si>
  <si>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</si>
  <si>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</si>
  <si>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</si>
  <si>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</si>
  <si>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</si>
  <si>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</si>
  <si>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</si>
  <si>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</si>
  <si>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</si>
  <si>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</si>
  <si>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</si>
  <si>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</si>
  <si>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</si>
  <si>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</si>
  <si>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</si>
  <si>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</si>
  <si>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</si>
  <si>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</si>
  <si>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</si>
  <si>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</si>
  <si>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</si>
  <si>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</si>
  <si>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</si>
  <si>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</si>
  <si>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</si>
  <si>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</si>
  <si>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</si>
  <si>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</si>
  <si>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</si>
  <si>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</si>
  <si>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</si>
  <si>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</si>
  <si>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</si>
  <si>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</si>
  <si>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</si>
  <si>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</si>
  <si>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</si>
  <si>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</si>
  <si>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</si>
  <si>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</si>
  <si>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</si>
  <si>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</si>
  <si>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</si>
  <si>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</si>
  <si>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</si>
  <si>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</si>
  <si>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</si>
  <si>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</si>
  <si>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</si>
  <si>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</si>
  <si>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</si>
  <si>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</si>
  <si>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</si>
  <si>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</si>
  <si>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</si>
  <si>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</si>
  <si>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</si>
  <si>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</si>
  <si>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</si>
  <si>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</si>
  <si>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</si>
  <si>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</si>
  <si>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</si>
  <si>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</si>
  <si>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</si>
  <si>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</si>
  <si>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</si>
  <si>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</si>
  <si>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</si>
  <si>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</si>
  <si>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</si>
  <si>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</si>
  <si>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</si>
  <si>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</si>
  <si>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</si>
  <si>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</si>
  <si>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</si>
  <si>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</si>
  <si>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</si>
  <si>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</si>
  <si>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</si>
  <si>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</si>
  <si>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</si>
  <si>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</si>
  <si>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</si>
  <si>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</si>
  <si>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</si>
  <si>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</si>
  <si>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</si>
  <si>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</si>
  <si>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</si>
  <si>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</si>
  <si>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</si>
  <si>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</si>
  <si>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</si>
  <si>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</si>
  <si>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</si>
  <si>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</si>
  <si>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</si>
  <si>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</si>
  <si>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</si>
  <si>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</si>
  <si>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</si>
  <si>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</si>
  <si>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</si>
  <si>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</si>
  <si>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</si>
  <si>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</si>
  <si>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</si>
  <si>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</si>
  <si>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</si>
  <si>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</si>
  <si>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</si>
  <si>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</si>
  <si>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</si>
  <si>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</si>
  <si>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</si>
  <si>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</si>
  <si>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</si>
  <si>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</si>
  <si>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</si>
  <si>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</si>
  <si>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</si>
  <si>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</si>
  <si>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</si>
  <si>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</si>
  <si>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</si>
  <si>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</si>
  <si>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</si>
  <si>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</si>
  <si>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</si>
  <si>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</si>
  <si>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</si>
  <si>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</si>
  <si>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</si>
  <si>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</si>
  <si>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</si>
  <si>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</si>
  <si>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</si>
  <si>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</si>
  <si>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</si>
  <si>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</si>
  <si>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</si>
  <si>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</si>
  <si>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</si>
  <si>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</si>
  <si>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</si>
  <si>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</si>
  <si>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</si>
  <si>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</si>
  <si>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</si>
  <si>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</si>
  <si>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</si>
  <si>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</si>
  <si>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</si>
  <si>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</si>
  <si>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</si>
  <si>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</si>
  <si>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</si>
  <si>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</si>
  <si>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</si>
  <si>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</si>
  <si>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</si>
  <si>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</si>
  <si>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</si>
  <si>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</si>
  <si>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</si>
  <si>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</si>
  <si>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</si>
  <si>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</si>
  <si>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</si>
  <si>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</si>
  <si>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</si>
  <si>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</si>
  <si>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</si>
  <si>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</si>
  <si>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</si>
  <si>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</si>
  <si>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</si>
  <si>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</si>
  <si>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</si>
  <si>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</si>
  <si>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</si>
  <si>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</si>
  <si>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</si>
  <si>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</si>
  <si>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</si>
  <si>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</si>
  <si>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</si>
  <si>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</si>
  <si>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</si>
  <si>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</si>
  <si>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</si>
  <si>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</si>
  <si>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</si>
  <si>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</si>
  <si>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</si>
  <si>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</si>
  <si>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</si>
  <si>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</si>
  <si>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</si>
  <si>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</si>
  <si>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</si>
  <si>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</si>
  <si>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</si>
  <si>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</si>
  <si>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</si>
  <si>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</si>
  <si>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</si>
  <si>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</si>
  <si>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</si>
  <si>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</si>
  <si>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</si>
  <si>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</si>
  <si>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</si>
  <si>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</si>
  <si>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</si>
  <si>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</si>
  <si>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</si>
  <si>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</si>
  <si>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</si>
  <si>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</si>
  <si>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</si>
  <si>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</si>
  <si>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</si>
  <si>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</si>
  <si>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</si>
  <si>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</si>
  <si>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</si>
  <si>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</si>
  <si>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</si>
  <si>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</si>
  <si>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</si>
  <si>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</si>
  <si>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</si>
  <si>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</si>
  <si>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</si>
  <si>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</si>
  <si>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</si>
  <si>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</si>
  <si>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</si>
  <si>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</si>
  <si>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</si>
  <si>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</si>
  <si>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</si>
  <si>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</si>
  <si>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</si>
  <si>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</si>
  <si>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</si>
  <si>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</si>
  <si>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</si>
  <si>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</si>
  <si>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</si>
  <si>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</si>
  <si>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</si>
  <si>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</si>
  <si>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</si>
  <si>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</si>
  <si>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</si>
  <si>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</si>
  <si>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</si>
  <si>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</si>
  <si>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</si>
  <si>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</si>
  <si>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</si>
  <si>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</si>
  <si>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</si>
  <si>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</si>
  <si>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</si>
  <si>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</si>
  <si>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</si>
  <si>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</si>
  <si>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</si>
  <si>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</si>
  <si>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</si>
  <si>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</si>
  <si>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</si>
  <si>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</si>
  <si>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</si>
  <si>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</si>
  <si>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</si>
  <si>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</si>
  <si>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</si>
  <si>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</si>
  <si>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</si>
  <si>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</si>
  <si>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</si>
  <si>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</si>
  <si>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</si>
  <si>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</si>
  <si>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</si>
  <si>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</si>
  <si>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</si>
  <si>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</si>
  <si>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</si>
  <si>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</si>
  <si>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</si>
  <si>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</si>
  <si>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</si>
  <si>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</si>
  <si>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</si>
  <si>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</si>
  <si>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</si>
  <si>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</si>
  <si>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</si>
  <si>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</si>
  <si>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</si>
  <si>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</si>
  <si>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</si>
  <si>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</si>
  <si>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</si>
  <si>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</si>
  <si>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</si>
  <si>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</si>
  <si>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</si>
  <si>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</si>
  <si>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</si>
  <si>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</si>
  <si>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</si>
  <si>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</si>
  <si>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</si>
  <si>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</si>
  <si>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</si>
  <si>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</si>
  <si>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</si>
  <si>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</si>
  <si>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</si>
  <si>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</si>
  <si>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</si>
  <si>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</si>
  <si>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</si>
  <si>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</si>
  <si>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</si>
  <si>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</si>
  <si>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</si>
  <si>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</si>
  <si>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</si>
  <si>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</si>
  <si>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</si>
  <si>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</si>
  <si>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</si>
  <si>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</si>
  <si>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</si>
  <si>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</si>
  <si>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</si>
  <si>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</si>
  <si>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</si>
  <si>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</si>
  <si>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</si>
  <si>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</si>
  <si>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</si>
  <si>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</si>
  <si>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</si>
  <si>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</si>
  <si>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</si>
  <si>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</si>
  <si>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</si>
  <si>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</si>
  <si>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</si>
  <si>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</si>
  <si>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</si>
  <si>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</si>
  <si>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</si>
  <si>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</si>
  <si>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</si>
  <si>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</si>
  <si>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</si>
  <si>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</si>
  <si>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</si>
  <si>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</si>
  <si>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</si>
  <si>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</si>
  <si>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</si>
  <si>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</si>
  <si>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</si>
  <si>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</si>
  <si>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</si>
  <si>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</si>
  <si>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</si>
  <si>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</si>
  <si>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</si>
  <si>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</si>
  <si>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</si>
  <si>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</si>
  <si>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</si>
  <si>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</si>
  <si>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</si>
  <si>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</si>
  <si>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</si>
  <si>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</si>
  <si>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</si>
  <si>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</si>
  <si>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</si>
  <si>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</si>
  <si>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</si>
  <si>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</si>
  <si>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</si>
  <si>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</si>
  <si>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</si>
  <si>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</si>
  <si>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</si>
  <si>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</si>
  <si>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</si>
  <si>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</si>
  <si>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</si>
  <si>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</si>
  <si>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</si>
  <si>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</si>
  <si>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</si>
  <si>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</si>
  <si>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</si>
  <si>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</si>
  <si>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</si>
  <si>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</si>
  <si>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</si>
  <si>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</si>
  <si>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</si>
  <si>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</si>
  <si>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</si>
  <si>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</si>
  <si>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</si>
  <si>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</si>
  <si>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</si>
  <si>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</si>
  <si>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</si>
  <si>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</si>
  <si>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</si>
  <si>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</si>
  <si>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</si>
  <si>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</si>
  <si>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</si>
  <si>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</si>
  <si>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</si>
  <si>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</si>
  <si>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</si>
  <si>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</si>
  <si>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</si>
  <si>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</si>
  <si>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</si>
  <si>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</si>
  <si>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</si>
  <si>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</si>
  <si>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</si>
  <si>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</si>
  <si>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</si>
  <si>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</si>
  <si>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</si>
  <si>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</si>
  <si>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</si>
  <si>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</si>
  <si>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</si>
  <si>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</si>
  <si>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</si>
  <si>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</si>
  <si>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</si>
  <si>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</si>
  <si>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</si>
  <si>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</si>
  <si>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</si>
  <si>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</si>
  <si>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</si>
  <si>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</si>
  <si>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</si>
  <si>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</si>
  <si>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</si>
  <si>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</si>
  <si>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</si>
  <si>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</si>
  <si>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</si>
  <si>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</si>
  <si>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</si>
  <si>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</si>
  <si>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</si>
  <si>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</si>
  <si>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</si>
  <si>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</si>
  <si>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</si>
  <si>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</si>
  <si>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</si>
  <si>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</si>
  <si>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</si>
  <si>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</si>
  <si>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</si>
  <si>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</si>
  <si>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</si>
  <si>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</si>
  <si>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</si>
  <si>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</si>
  <si>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</si>
  <si>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</si>
  <si>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</si>
  <si>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</si>
  <si>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</si>
  <si>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</si>
  <si>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</si>
  <si>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</si>
  <si>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</si>
  <si>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</si>
  <si>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</si>
  <si>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</si>
  <si>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</si>
  <si>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</si>
  <si>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</si>
  <si>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</si>
  <si>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</si>
  <si>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</si>
  <si>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</si>
  <si>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</si>
  <si>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</si>
  <si>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</si>
  <si>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</si>
  <si>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</si>
  <si>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</si>
  <si>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</si>
  <si>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</si>
  <si>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</si>
  <si>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</si>
  <si>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</si>
  <si>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</si>
  <si>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</si>
  <si>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</si>
  <si>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</si>
  <si>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</si>
  <si>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</si>
  <si>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</si>
  <si>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</si>
  <si>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</si>
  <si>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</si>
  <si>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</si>
  <si>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</si>
  <si>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</si>
  <si>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</si>
  <si>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</si>
  <si>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</si>
  <si>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</si>
  <si>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</si>
  <si>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</si>
  <si>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</si>
  <si>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</si>
  <si>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</si>
  <si>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</si>
  <si>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</si>
  <si>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</si>
  <si>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</si>
  <si>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</si>
  <si>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</si>
  <si>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</si>
  <si>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</si>
  <si>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</si>
  <si>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</si>
  <si>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</si>
  <si>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</si>
  <si>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</si>
  <si>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</si>
  <si>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</si>
  <si>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</si>
  <si>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</si>
  <si>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</si>
  <si>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</si>
  <si>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</si>
  <si>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</si>
  <si>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</si>
  <si>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</si>
  <si>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</si>
  <si>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</si>
  <si>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</si>
  <si>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</si>
  <si>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</si>
  <si>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</si>
  <si>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</si>
  <si>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</si>
  <si>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</si>
  <si>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</si>
  <si>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</si>
  <si>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</si>
  <si>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</si>
  <si>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</si>
  <si>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</si>
  <si>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</si>
  <si>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</si>
  <si>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</si>
  <si>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</si>
  <si>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</si>
  <si>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</si>
  <si>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</si>
  <si>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</si>
  <si>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</si>
  <si>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</si>
  <si>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</si>
  <si>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</si>
  <si>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</si>
  <si>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</si>
  <si>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</si>
  <si>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</si>
  <si>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</si>
  <si>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</si>
  <si>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</si>
  <si>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</si>
  <si>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</si>
  <si>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</si>
  <si>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</si>
  <si>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</si>
  <si>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</si>
  <si>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</si>
  <si>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</si>
  <si>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</si>
  <si>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</si>
  <si>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</si>
  <si>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</si>
  <si>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</si>
  <si>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</si>
  <si>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</si>
  <si>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</si>
  <si>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</si>
  <si>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</si>
  <si>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</si>
  <si>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</si>
  <si>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</si>
  <si>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</si>
  <si>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</si>
  <si>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</si>
  <si>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</si>
  <si>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</si>
  <si>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</si>
  <si>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</si>
  <si>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</si>
  <si>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</si>
  <si>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</si>
  <si>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</si>
  <si>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</si>
  <si>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</si>
  <si>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</si>
  <si>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</si>
  <si>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</si>
  <si>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</si>
  <si>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</si>
  <si>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</si>
  <si>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</si>
  <si>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</si>
  <si>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</si>
  <si>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</si>
  <si>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</si>
  <si>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</si>
  <si>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</si>
  <si>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</si>
  <si>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</si>
  <si>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</si>
  <si>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</si>
  <si>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</si>
  <si>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</si>
  <si>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</si>
  <si>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</si>
  <si>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</si>
  <si>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</si>
  <si>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</si>
  <si>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</si>
  <si>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</si>
  <si>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</si>
  <si>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</si>
  <si>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</si>
  <si>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</si>
  <si>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</si>
  <si>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</si>
  <si>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</si>
  <si>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</si>
  <si>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</si>
  <si>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</si>
  <si>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</si>
  <si>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</si>
  <si>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</si>
  <si>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</si>
  <si>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</si>
  <si>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</si>
  <si>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</si>
  <si>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</si>
  <si>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</si>
  <si>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</si>
  <si>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</si>
  <si>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</si>
  <si>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</si>
  <si>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</si>
  <si>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</si>
  <si>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</si>
  <si>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</si>
  <si>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</si>
  <si>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</si>
  <si>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</si>
  <si>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</si>
  <si>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</si>
  <si>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</si>
  <si>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</si>
  <si>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</si>
  <si>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</si>
  <si>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</si>
  <si>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</si>
  <si>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</si>
  <si>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</si>
  <si>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</si>
  <si>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</si>
  <si>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</si>
  <si>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</si>
  <si>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</si>
  <si>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</si>
  <si>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</si>
  <si>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</si>
  <si>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</si>
  <si>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</si>
  <si>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</si>
  <si>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</si>
  <si>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</si>
  <si>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</si>
  <si>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</si>
  <si>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</si>
  <si>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</si>
  <si>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</si>
  <si>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</si>
  <si>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</si>
  <si>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</si>
  <si>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</si>
  <si>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</si>
  <si>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</si>
  <si>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</si>
  <si>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</si>
  <si>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</si>
  <si>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</si>
  <si>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</si>
  <si>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</si>
  <si>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</si>
  <si>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</si>
  <si>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</si>
  <si>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</si>
  <si>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</si>
  <si>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</si>
  <si>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</si>
  <si>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</si>
  <si>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</si>
  <si>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</si>
  <si>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</si>
  <si>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</si>
  <si>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</si>
  <si>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</si>
  <si>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</si>
  <si>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</si>
  <si>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</si>
  <si>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</si>
  <si>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</si>
  <si>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</si>
  <si>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</si>
  <si>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</si>
  <si>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</si>
  <si>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</si>
  <si>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</si>
  <si>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</si>
  <si>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</si>
  <si>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</si>
  <si>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</si>
  <si>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</si>
  <si>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</si>
  <si>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</si>
  <si>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</si>
  <si>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</si>
  <si>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</si>
  <si>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</si>
  <si>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</si>
  <si>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</si>
  <si>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</si>
  <si>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</si>
  <si>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</si>
  <si>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</si>
  <si>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</si>
  <si>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</si>
  <si>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</si>
  <si>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</si>
  <si>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</si>
  <si>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</si>
  <si>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</si>
  <si>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</si>
  <si>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</si>
  <si>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</si>
  <si>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</si>
  <si>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</si>
  <si>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</si>
  <si>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</si>
  <si>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</si>
  <si>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</si>
  <si>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</si>
  <si>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</si>
  <si>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</si>
  <si>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</si>
  <si>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</si>
  <si>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</si>
  <si>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</si>
  <si>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</si>
  <si>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</si>
  <si>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</si>
  <si>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</si>
  <si>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</si>
  <si>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</si>
  <si>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</si>
  <si>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</si>
  <si>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</si>
  <si>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</si>
  <si>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</si>
  <si>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</si>
  <si>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</si>
  <si>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</si>
  <si>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</si>
  <si>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</si>
  <si>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</si>
  <si>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</si>
  <si>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</si>
  <si>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</si>
  <si>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</si>
  <si>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</si>
  <si>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</si>
  <si>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</si>
  <si>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</si>
  <si>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</si>
  <si>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</si>
  <si>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</si>
  <si>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</si>
  <si>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</si>
  <si>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</si>
  <si>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</si>
  <si>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</si>
  <si>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</si>
  <si>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</si>
  <si>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</si>
  <si>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</si>
  <si>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</si>
  <si>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</si>
  <si>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</si>
  <si>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</si>
  <si>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</si>
  <si>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</si>
  <si>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</si>
  <si>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</si>
  <si>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</si>
  <si>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</si>
  <si>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</si>
  <si>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</si>
  <si>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</si>
  <si>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</si>
  <si>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</si>
  <si>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</si>
  <si>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</si>
  <si>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</si>
  <si>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</si>
  <si>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</si>
  <si>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</si>
  <si>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</si>
  <si>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</si>
  <si>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</si>
  <si>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</si>
  <si>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</si>
  <si>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</si>
  <si>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</si>
  <si>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</si>
  <si>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</si>
  <si>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</si>
  <si>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</si>
  <si>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</si>
  <si>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</si>
  <si>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</si>
  <si>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</si>
  <si>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</si>
  <si>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</si>
  <si>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</si>
  <si>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</si>
  <si>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</si>
  <si>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</si>
  <si>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</si>
  <si>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</si>
  <si>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</si>
  <si>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</si>
  <si>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</si>
  <si>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</si>
  <si>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</si>
  <si>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</si>
  <si>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</si>
  <si>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</si>
  <si>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</si>
  <si>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</si>
  <si>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</si>
  <si>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</si>
  <si>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</si>
  <si>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</si>
  <si>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</si>
  <si>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</si>
  <si>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</si>
  <si>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</si>
  <si>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</si>
  <si>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</si>
  <si>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</si>
  <si>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</si>
  <si>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</si>
  <si>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</si>
  <si>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</si>
  <si>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</si>
  <si>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</si>
  <si>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</si>
  <si>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</si>
  <si>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</si>
  <si>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</si>
  <si>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</si>
  <si>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</si>
  <si>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</si>
  <si>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</si>
  <si>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</si>
  <si>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</si>
  <si>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</si>
  <si>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</si>
  <si>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</si>
  <si>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</si>
  <si>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</si>
  <si>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</si>
  <si>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</si>
  <si>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</si>
  <si>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</si>
  <si>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</si>
  <si>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</si>
  <si>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</si>
  <si>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</si>
  <si>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</si>
  <si>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</si>
  <si>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</si>
  <si>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</si>
  <si>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</si>
  <si>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</si>
  <si>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</si>
  <si>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</si>
  <si>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</si>
  <si>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</si>
  <si>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</si>
  <si>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</si>
  <si>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</si>
  <si>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</si>
  <si>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</si>
  <si>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</si>
  <si>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</si>
  <si>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</si>
  <si>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</si>
  <si>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</si>
  <si>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</si>
  <si>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</si>
  <si>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</si>
  <si>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</si>
  <si>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</si>
  <si>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</si>
  <si>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</si>
  <si>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</si>
  <si>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</si>
  <si>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</si>
  <si>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</si>
  <si>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</si>
  <si>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</si>
  <si>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</si>
  <si>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</si>
  <si>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</si>
  <si>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</si>
  <si>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</si>
  <si>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</si>
  <si>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</si>
  <si>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</si>
  <si>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</si>
  <si>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</si>
  <si>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</si>
  <si>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</si>
  <si>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</si>
  <si>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</si>
  <si>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</si>
  <si>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</si>
  <si>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</si>
  <si>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</si>
  <si>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</si>
  <si>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</si>
  <si>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</si>
  <si>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</si>
  <si>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</si>
  <si>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</si>
  <si>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</si>
  <si>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</si>
  <si>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</si>
  <si>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</si>
  <si>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</si>
  <si>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</si>
  <si>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</si>
  <si>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</si>
  <si>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</si>
  <si>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</si>
  <si>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</si>
  <si>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</si>
  <si>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</si>
  <si>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</si>
  <si>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</si>
  <si>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</si>
  <si>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</si>
  <si>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</si>
  <si>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</si>
  <si>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</si>
  <si>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</si>
  <si>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</si>
  <si>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</si>
  <si>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</si>
  <si>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</si>
  <si>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</si>
  <si>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</si>
  <si>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</si>
  <si>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</si>
  <si>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</si>
  <si>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</si>
  <si>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</si>
  <si>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</si>
  <si>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</si>
  <si>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</si>
  <si>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</si>
  <si>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</si>
  <si>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</si>
  <si>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</si>
  <si>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</si>
  <si>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</si>
  <si>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</si>
  <si>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</si>
  <si>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</si>
  <si>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</si>
  <si>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</si>
  <si>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</si>
  <si>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</si>
  <si>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</si>
  <si>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</si>
  <si>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</si>
  <si>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</si>
  <si>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</si>
  <si>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</si>
  <si>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</si>
  <si>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</si>
  <si>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</si>
  <si>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</si>
  <si>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</si>
  <si>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</si>
  <si>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</si>
  <si>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</si>
  <si>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</si>
  <si>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</si>
  <si>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</si>
  <si>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</si>
  <si>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</si>
  <si>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</si>
  <si>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</si>
  <si>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</si>
  <si>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</si>
  <si>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</si>
  <si>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</si>
  <si>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</si>
  <si>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</si>
  <si>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</si>
  <si>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</si>
  <si>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</si>
  <si>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</si>
  <si>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</si>
  <si>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</si>
  <si>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</si>
  <si>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</si>
  <si>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</si>
  <si>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</si>
  <si>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</si>
  <si>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</si>
  <si>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</si>
  <si>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</si>
  <si>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</si>
  <si>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</si>
  <si>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</si>
  <si>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</si>
  <si>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</si>
  <si>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</si>
  <si>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</si>
  <si>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</si>
  <si>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</si>
  <si>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</si>
  <si>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</si>
  <si>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</si>
  <si>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</si>
  <si>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</si>
  <si>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</si>
  <si>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</si>
  <si>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</si>
  <si>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</si>
  <si>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</si>
  <si>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</si>
  <si>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</si>
  <si>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</si>
  <si>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</si>
  <si>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</si>
  <si>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</si>
  <si>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</si>
  <si>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</si>
  <si>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</si>
  <si>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</si>
  <si>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</si>
  <si>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</si>
  <si>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</si>
  <si>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</si>
  <si>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</si>
  <si>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</si>
  <si>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</si>
  <si>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</si>
  <si>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</si>
  <si>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</si>
  <si>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</si>
  <si>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</si>
  <si>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</si>
  <si>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</si>
  <si>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</si>
  <si>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</si>
  <si>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</si>
  <si>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</si>
  <si>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</si>
  <si>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</si>
  <si>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</si>
  <si>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</si>
  <si>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</si>
  <si>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</si>
  <si>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</si>
  <si>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</si>
  <si>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</si>
  <si>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</si>
  <si>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</si>
  <si>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</si>
  <si>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</si>
  <si>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</si>
  <si>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</si>
  <si>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</si>
  <si>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</si>
  <si>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</si>
  <si>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</si>
  <si>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</si>
  <si>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</si>
  <si>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</si>
  <si>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</si>
  <si>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</si>
  <si>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</si>
  <si>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</si>
  <si>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</si>
  <si>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</si>
  <si>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</si>
  <si>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</si>
  <si>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</si>
  <si>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</si>
  <si>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</si>
  <si>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</si>
  <si>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</si>
  <si>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</si>
  <si>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</si>
  <si>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</si>
  <si>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</si>
  <si>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</si>
  <si>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</si>
  <si>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</si>
  <si>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</si>
  <si>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</si>
  <si>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</si>
  <si>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</si>
  <si>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</si>
  <si>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</si>
  <si>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</si>
  <si>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</si>
  <si>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</si>
  <si>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</si>
  <si>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</si>
  <si>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</si>
  <si>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</si>
  <si>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</si>
  <si>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</si>
  <si>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</si>
  <si>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</si>
  <si>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</si>
  <si>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</si>
  <si>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</si>
  <si>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</si>
  <si>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</si>
  <si>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</si>
  <si>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</si>
  <si>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</si>
  <si>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</si>
  <si>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</si>
  <si>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</si>
  <si>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</si>
  <si>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</si>
  <si>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</si>
  <si>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</si>
  <si>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</si>
  <si>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</si>
  <si>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</si>
  <si>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</si>
  <si>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</si>
  <si>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</si>
  <si>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</si>
  <si>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</si>
  <si>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</si>
  <si>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</si>
  <si>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</si>
  <si>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</si>
  <si>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</si>
  <si>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</si>
  <si>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</si>
  <si>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</si>
  <si>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</si>
  <si>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</si>
  <si>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</si>
  <si>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</si>
  <si>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</si>
  <si>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</si>
  <si>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</si>
  <si>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</si>
  <si>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</si>
  <si>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</si>
  <si>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</si>
  <si>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</si>
  <si>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</si>
  <si>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</si>
  <si>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</si>
  <si>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</si>
  <si>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</si>
  <si>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</si>
  <si>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</si>
  <si>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</si>
  <si>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</si>
  <si>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</si>
  <si>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</si>
  <si>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</si>
  <si>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</si>
  <si>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</si>
  <si>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</si>
  <si>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</si>
  <si>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</si>
  <si>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</si>
  <si>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</si>
  <si>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</si>
  <si>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</si>
  <si>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</si>
  <si>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</si>
  <si>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</si>
  <si>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</si>
  <si>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</si>
  <si>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</si>
  <si>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</si>
  <si>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</si>
  <si>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</si>
  <si>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</si>
  <si>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</si>
  <si>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</si>
  <si>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</si>
  <si>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</si>
  <si>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</si>
  <si>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</si>
  <si>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</si>
  <si>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</si>
  <si>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</si>
  <si>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</si>
  <si>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</si>
  <si>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</si>
  <si>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</si>
  <si>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</si>
  <si>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</si>
  <si>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</si>
  <si>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</si>
  <si>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</si>
  <si>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</si>
  <si>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</si>
  <si>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</si>
  <si>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</si>
  <si>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</si>
  <si>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</si>
  <si>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</si>
  <si>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</si>
  <si>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</si>
  <si>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</si>
  <si>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</si>
  <si>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</si>
  <si>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</si>
  <si>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</si>
  <si>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</si>
  <si>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</si>
  <si>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</si>
  <si>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</si>
  <si>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</si>
  <si>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</si>
  <si>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</si>
  <si>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</si>
  <si>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</si>
  <si>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</si>
  <si>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</si>
  <si>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</si>
  <si>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</si>
  <si>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</si>
  <si>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</si>
  <si>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</si>
  <si>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</si>
  <si>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</si>
  <si>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</si>
  <si>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</si>
  <si>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</si>
  <si>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</si>
  <si>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</si>
  <si>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</si>
  <si>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</si>
  <si>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</si>
  <si>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</si>
  <si>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</si>
  <si>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</si>
  <si>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</si>
  <si>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</si>
  <si>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</si>
  <si>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</si>
  <si>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</si>
  <si>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</si>
  <si>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</si>
  <si>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</si>
  <si>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</si>
  <si>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</si>
  <si>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</si>
  <si>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</si>
  <si>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</si>
  <si>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</si>
  <si>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</si>
  <si>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</si>
  <si>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</si>
  <si>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</si>
  <si>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</si>
  <si>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</si>
  <si>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</si>
  <si>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</si>
  <si>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</si>
  <si>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</si>
  <si>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</si>
  <si>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</si>
  <si>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</si>
  <si>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</si>
  <si>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</si>
  <si>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</si>
  <si>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</si>
  <si>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</si>
  <si>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</si>
  <si>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</si>
  <si>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</si>
  <si>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</si>
  <si>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</si>
  <si>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</si>
  <si>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</si>
  <si>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</si>
  <si>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</si>
  <si>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</si>
  <si>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</si>
  <si>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</si>
  <si>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</si>
  <si>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</si>
  <si>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</si>
  <si>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</si>
  <si>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</si>
  <si>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</si>
  <si>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</si>
  <si>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</si>
  <si>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</si>
  <si>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</si>
  <si>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</si>
  <si>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</si>
  <si>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</si>
  <si>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</si>
  <si>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</si>
  <si>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</si>
  <si>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</si>
  <si>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</si>
  <si>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</si>
  <si>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</si>
  <si>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</si>
  <si>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</si>
  <si>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</si>
  <si>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</si>
  <si>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</si>
  <si>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</si>
  <si>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</si>
  <si>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</si>
  <si>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</si>
  <si>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</si>
  <si>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</si>
  <si>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</si>
  <si>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</si>
  <si>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</si>
  <si>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</si>
  <si>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</si>
  <si>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</si>
  <si>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</si>
  <si>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</si>
  <si>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</si>
  <si>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</si>
  <si>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</si>
  <si>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</si>
  <si>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</si>
  <si>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</si>
  <si>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</si>
  <si>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</si>
  <si>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</si>
  <si>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</si>
  <si>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</si>
  <si>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</si>
  <si>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</si>
  <si>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</si>
  <si>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</si>
  <si>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</si>
  <si>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</si>
  <si>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</si>
  <si>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</si>
  <si>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</si>
  <si>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</si>
  <si>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</si>
  <si>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</si>
  <si>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</si>
  <si>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</si>
  <si>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</si>
  <si>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</si>
  <si>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</si>
  <si>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</si>
  <si>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</si>
  <si>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</si>
  <si>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</si>
  <si>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</si>
  <si>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</si>
  <si>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</si>
  <si>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</si>
  <si>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</si>
  <si>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</si>
  <si>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</si>
  <si>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</si>
  <si>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</si>
  <si>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</si>
  <si>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</si>
  <si>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</si>
  <si>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</si>
  <si>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</si>
  <si>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</si>
  <si>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</si>
  <si>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</si>
  <si>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</si>
  <si>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</si>
  <si>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</si>
  <si>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</si>
  <si>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</si>
  <si>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</si>
  <si>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</si>
  <si>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</si>
  <si>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</si>
  <si>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</si>
  <si>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</si>
  <si>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</si>
  <si>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</si>
  <si>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</si>
  <si>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</si>
  <si>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</si>
  <si>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</si>
  <si>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</si>
  <si>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</si>
  <si>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</si>
  <si>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</si>
  <si>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</si>
  <si>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</si>
  <si>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</si>
  <si>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</si>
  <si>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</si>
  <si>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</si>
  <si>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</si>
  <si>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</si>
  <si>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</si>
  <si>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</si>
  <si>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</si>
  <si>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</si>
  <si>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</si>
  <si>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</si>
  <si>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</si>
  <si>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</si>
  <si>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</si>
  <si>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</si>
  <si>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</si>
  <si>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</si>
  <si>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</si>
  <si>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</si>
  <si>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</si>
  <si>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</si>
  <si>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</si>
  <si>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</si>
  <si>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</si>
  <si>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</si>
  <si>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</si>
  <si>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</si>
  <si>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</si>
  <si>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</si>
  <si>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</si>
  <si>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</si>
  <si>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</si>
  <si>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</si>
  <si>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</si>
  <si>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</si>
  <si>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</si>
  <si>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</si>
  <si>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</si>
  <si>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</si>
  <si>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</si>
  <si>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</si>
  <si>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</si>
  <si>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</si>
  <si>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</si>
  <si>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</si>
  <si>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</si>
  <si>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</si>
  <si>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</si>
  <si>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</si>
  <si>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</si>
  <si>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</si>
  <si>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</si>
  <si>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</si>
  <si>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</si>
  <si>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</si>
  <si>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</si>
  <si>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</si>
  <si>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</si>
  <si>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</si>
  <si>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</si>
  <si>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</si>
  <si>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</si>
  <si>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</si>
  <si>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</si>
  <si>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</si>
  <si>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</si>
  <si>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</si>
  <si>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</si>
  <si>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</si>
  <si>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</si>
  <si>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</si>
  <si>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</si>
  <si>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</si>
  <si>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</si>
  <si>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</si>
  <si>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</si>
  <si>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</si>
  <si>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</si>
  <si>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</si>
  <si>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</si>
  <si>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</si>
  <si>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</si>
  <si>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</si>
  <si>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</si>
  <si>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</si>
  <si>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</si>
  <si>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</si>
  <si>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</si>
  <si>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</si>
  <si>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</si>
  <si>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</si>
  <si>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</si>
  <si>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</si>
  <si>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</si>
  <si>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</si>
  <si>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</si>
  <si>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</si>
  <si>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</si>
  <si>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</si>
  <si>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</si>
  <si>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</si>
  <si>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</si>
  <si>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</si>
  <si>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</si>
  <si>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</si>
  <si>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</si>
  <si>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</si>
  <si>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</si>
  <si>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</si>
  <si>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</si>
  <si>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</si>
  <si>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</si>
  <si>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</si>
  <si>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</si>
  <si>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</si>
  <si>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</si>
  <si>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</si>
  <si>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</si>
  <si>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</si>
  <si>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</si>
  <si>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</si>
  <si>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</si>
  <si>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</si>
  <si>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</si>
  <si>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</si>
  <si>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</si>
  <si>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</si>
  <si>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</si>
  <si>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</si>
  <si>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</si>
  <si>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</si>
  <si>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</si>
  <si>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</si>
  <si>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</si>
  <si>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</si>
  <si>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</si>
  <si>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</si>
  <si>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</si>
  <si>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</si>
  <si>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</si>
  <si>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</si>
  <si>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</si>
  <si>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</si>
  <si>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</si>
  <si>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</si>
  <si>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</si>
  <si>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</si>
  <si>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</si>
  <si>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</si>
  <si>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</si>
  <si>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</si>
  <si>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</si>
  <si>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</si>
  <si>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</si>
  <si>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</si>
  <si>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</si>
  <si>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</si>
  <si>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</si>
  <si>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</si>
  <si>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</si>
  <si>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</si>
  <si>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</si>
  <si>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</si>
  <si>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</si>
  <si>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</si>
  <si>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</si>
  <si>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</si>
  <si>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</si>
  <si>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</si>
  <si>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</si>
  <si>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</si>
  <si>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</si>
  <si>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</si>
  <si>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</si>
  <si>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</si>
  <si>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</si>
  <si>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</si>
  <si>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</si>
  <si>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</si>
  <si>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</si>
  <si>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</si>
  <si>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</si>
  <si>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</si>
  <si>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</si>
  <si>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</si>
  <si>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</si>
  <si>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</si>
  <si>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</si>
  <si>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</si>
  <si>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</si>
  <si>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</si>
  <si>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</si>
  <si>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</si>
  <si>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</si>
  <si>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</si>
  <si>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</si>
  <si>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</si>
  <si>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</si>
  <si>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</si>
  <si>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</si>
  <si>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</si>
  <si>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</si>
  <si>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</si>
  <si>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</si>
  <si>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</si>
  <si>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</si>
  <si>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</si>
  <si>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</si>
  <si>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</si>
  <si>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</si>
  <si>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</si>
  <si>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</si>
  <si>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</si>
  <si>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</si>
  <si>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</si>
  <si>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</si>
  <si>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</si>
  <si>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</si>
  <si>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</si>
  <si>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</si>
  <si>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</si>
  <si>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</si>
  <si>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</si>
  <si>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</si>
  <si>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</si>
  <si>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</si>
  <si>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</si>
  <si>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</si>
  <si>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</si>
  <si>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</si>
  <si>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</si>
  <si>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</si>
  <si>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</si>
  <si>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</si>
  <si>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</si>
  <si>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</si>
  <si>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</si>
  <si>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</si>
  <si>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</si>
  <si>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</si>
  <si>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</si>
  <si>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</si>
  <si>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</si>
  <si>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</si>
  <si>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</si>
  <si>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</si>
  <si>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</si>
  <si>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</si>
  <si>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</si>
  <si>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</si>
  <si>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</si>
  <si>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</si>
  <si>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</si>
  <si>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</si>
  <si>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</si>
  <si>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</si>
  <si>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</si>
  <si>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</si>
  <si>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</si>
  <si>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</si>
  <si>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</si>
  <si>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</si>
  <si>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</si>
  <si>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</si>
  <si>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</si>
  <si>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</si>
  <si>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</si>
  <si>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</si>
  <si>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</si>
  <si>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</si>
  <si>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</si>
  <si>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</si>
  <si>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</si>
  <si>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</si>
  <si>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</si>
  <si>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</si>
  <si>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</si>
  <si>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</si>
  <si>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</si>
  <si>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</si>
  <si>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</si>
  <si>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</si>
  <si>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</si>
  <si>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</si>
  <si>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</si>
  <si>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</si>
  <si>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</si>
  <si>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</si>
  <si>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</si>
  <si>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</si>
  <si>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</si>
  <si>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</si>
  <si>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</si>
  <si>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</si>
  <si>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</si>
  <si>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</si>
  <si>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</si>
  <si>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</si>
  <si>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</si>
  <si>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</si>
  <si>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</si>
  <si>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</si>
  <si>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</si>
  <si>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</si>
  <si>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</si>
  <si>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</si>
  <si>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</si>
  <si>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</si>
  <si>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</si>
  <si>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</si>
  <si>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</si>
  <si>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</si>
  <si>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</si>
  <si>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</si>
  <si>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</si>
  <si>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</si>
  <si>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</si>
  <si>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</si>
  <si>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</si>
  <si>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</si>
  <si>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</si>
  <si>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</si>
  <si>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</si>
  <si>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</si>
  <si>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</si>
  <si>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</si>
  <si>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</si>
  <si>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</si>
  <si>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</si>
  <si>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</si>
  <si>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</si>
  <si>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</si>
  <si>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</si>
  <si>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</si>
  <si>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</si>
  <si>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</si>
  <si>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</si>
  <si>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</si>
  <si>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</si>
  <si>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</si>
  <si>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</si>
  <si>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</si>
  <si>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</si>
  <si>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</si>
  <si>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</si>
  <si>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</si>
  <si>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</si>
  <si>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</si>
  <si>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</si>
  <si>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</si>
  <si>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</si>
  <si>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</si>
  <si>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</si>
  <si>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</si>
  <si>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</si>
  <si>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</si>
  <si>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</si>
  <si>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</si>
  <si>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</si>
  <si>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</si>
  <si>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</si>
  <si>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</si>
  <si>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</si>
  <si>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</si>
  <si>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</si>
  <si>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</si>
  <si>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</si>
  <si>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</si>
  <si>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</si>
  <si>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</si>
  <si>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</si>
  <si>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</si>
  <si>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</si>
  <si>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</si>
  <si>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</si>
  <si>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</si>
  <si>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</si>
  <si>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</si>
  <si>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</si>
  <si>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</si>
  <si>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</si>
  <si>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</si>
  <si>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</si>
  <si>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</si>
  <si>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</si>
  <si>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</si>
  <si>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</si>
  <si>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</si>
  <si>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</si>
  <si>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</si>
  <si>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</si>
  <si>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</si>
  <si>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</si>
  <si>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</si>
  <si>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</si>
  <si>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</si>
  <si>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</si>
  <si>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</si>
  <si>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</si>
  <si>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</si>
  <si>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</si>
  <si>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</si>
  <si>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</si>
  <si>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</si>
  <si>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</si>
  <si>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</si>
  <si>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</si>
  <si>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</si>
  <si>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</si>
  <si>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</si>
  <si>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</si>
  <si>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</si>
  <si>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</si>
  <si>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</si>
  <si>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</si>
  <si>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</si>
  <si>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</si>
  <si>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</si>
  <si>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</si>
  <si>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</si>
  <si>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</si>
  <si>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</si>
  <si>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</si>
  <si>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</si>
  <si>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</si>
  <si>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</si>
  <si>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</si>
  <si>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</si>
  <si>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</si>
  <si>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</si>
  <si>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</si>
  <si>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</si>
  <si>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</si>
  <si>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</si>
  <si>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</si>
  <si>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</si>
  <si>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</si>
  <si>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</si>
  <si>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</si>
  <si>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</si>
  <si>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</si>
  <si>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</si>
  <si>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</si>
  <si>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</si>
  <si>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</si>
  <si>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</si>
  <si>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</si>
  <si>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</si>
  <si>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</si>
  <si>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</si>
  <si>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</si>
  <si>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</si>
  <si>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</si>
  <si>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</si>
  <si>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</si>
  <si>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</si>
  <si>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</si>
  <si>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</si>
  <si>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</si>
  <si>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</si>
  <si>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</si>
  <si>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</si>
  <si>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</si>
  <si>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</si>
  <si>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</si>
  <si>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</si>
  <si>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</si>
  <si>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</si>
  <si>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</si>
  <si>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</si>
  <si>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</si>
  <si>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</si>
  <si>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</si>
  <si>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</si>
  <si>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</si>
  <si>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</si>
  <si>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</si>
  <si>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</si>
  <si>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</si>
  <si>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</si>
  <si>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</si>
  <si>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</si>
  <si>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</si>
  <si>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</si>
  <si>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</si>
  <si>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</si>
  <si>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</si>
  <si>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</si>
  <si>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</si>
  <si>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</si>
  <si>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</si>
  <si>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</si>
  <si>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</si>
  <si>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</si>
  <si>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</si>
  <si>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</si>
  <si>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</si>
  <si>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</si>
  <si>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</si>
  <si>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</si>
  <si>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</si>
  <si>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</si>
  <si>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</si>
  <si>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</si>
  <si>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</si>
  <si>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</si>
  <si>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</si>
  <si>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</si>
  <si>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</si>
  <si>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</si>
  <si>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</si>
  <si>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</si>
  <si>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</si>
  <si>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</si>
  <si>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</si>
  <si>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</si>
  <si>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</si>
  <si>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</si>
  <si>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</si>
  <si>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</si>
  <si>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</si>
  <si>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</si>
  <si>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</si>
  <si>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</si>
  <si>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</si>
  <si>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</si>
  <si>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</si>
  <si>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</si>
  <si>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</si>
  <si>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</si>
  <si>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</si>
  <si>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</si>
  <si>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</si>
  <si>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</si>
  <si>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</si>
  <si>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</si>
  <si>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</si>
  <si>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</si>
  <si>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</si>
  <si>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</si>
  <si>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</si>
  <si>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</si>
  <si>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</si>
  <si>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</si>
  <si>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</si>
  <si>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</si>
  <si>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</si>
  <si>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</si>
  <si>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</si>
  <si>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</si>
  <si>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</si>
  <si>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</si>
  <si>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</si>
  <si>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</si>
  <si>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</si>
  <si>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</si>
  <si>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</si>
  <si>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</si>
  <si>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</si>
  <si>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</si>
  <si>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</si>
  <si>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</si>
  <si>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</si>
  <si>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</si>
  <si>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</si>
  <si>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</si>
  <si>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</si>
  <si>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</si>
  <si>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</si>
  <si>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</si>
  <si>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</si>
  <si>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</si>
  <si>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</si>
  <si>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</si>
  <si>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</si>
  <si>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</si>
  <si>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</si>
  <si>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</si>
  <si>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</si>
  <si>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</si>
  <si>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</si>
  <si>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</si>
  <si>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</si>
  <si>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</si>
  <si>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</si>
  <si>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</si>
  <si>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</si>
  <si>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</si>
  <si>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</si>
  <si>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</si>
  <si>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</si>
  <si>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</si>
  <si>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</si>
  <si>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</si>
  <si>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</si>
  <si>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</si>
  <si>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</si>
  <si>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</si>
  <si>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</si>
  <si>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</si>
  <si>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</si>
  <si>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</si>
  <si>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</si>
  <si>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</si>
  <si>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</si>
  <si>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</si>
  <si>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</si>
  <si>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</si>
  <si>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</si>
  <si>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</si>
  <si>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</si>
  <si>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</si>
  <si>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</si>
  <si>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</si>
  <si>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</si>
  <si>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</si>
  <si>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</si>
  <si>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</si>
  <si>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</si>
  <si>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</si>
  <si>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</si>
  <si>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</si>
  <si>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</si>
  <si>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</si>
  <si>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</si>
  <si>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</si>
  <si>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</si>
  <si>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</si>
  <si>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</si>
  <si>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</si>
  <si>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</si>
  <si>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</si>
  <si>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</si>
  <si>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</si>
  <si>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</si>
  <si>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</si>
  <si>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</si>
  <si>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</si>
  <si>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</si>
  <si>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</si>
  <si>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</si>
  <si>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</si>
  <si>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</si>
  <si>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</si>
  <si>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</si>
  <si>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</si>
  <si>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</si>
  <si>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</si>
  <si>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</si>
  <si>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</si>
  <si>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</si>
  <si>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</si>
  <si>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</si>
  <si>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</si>
  <si>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</si>
  <si>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</si>
  <si>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</si>
  <si>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</si>
  <si>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</si>
  <si>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</si>
  <si>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</si>
  <si>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</si>
  <si>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</si>
  <si>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</si>
  <si>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</si>
  <si>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</si>
  <si>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</si>
  <si>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</si>
  <si>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</si>
  <si>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</si>
  <si>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</si>
  <si>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</si>
  <si>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</si>
  <si>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</si>
  <si>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</si>
  <si>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</si>
  <si>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</si>
  <si>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</si>
  <si>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</si>
  <si>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</si>
  <si>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</si>
  <si>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</si>
  <si>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</si>
  <si>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</si>
  <si>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</si>
  <si>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</si>
  <si>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</si>
  <si>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</si>
  <si>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</si>
  <si>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</si>
  <si>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</si>
  <si>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</si>
  <si>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</si>
  <si>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</si>
  <si>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</si>
  <si>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</si>
  <si>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</si>
  <si>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</si>
  <si>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</si>
  <si>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</si>
  <si>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</si>
  <si>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</si>
  <si>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</si>
  <si>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</si>
  <si>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</si>
  <si>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</si>
  <si>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</si>
  <si>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</si>
  <si>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</si>
  <si>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</si>
  <si>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</si>
  <si>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</si>
  <si>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</si>
  <si>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</si>
  <si>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</si>
  <si>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</si>
  <si>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</si>
  <si>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</si>
  <si>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</si>
  <si>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</si>
  <si>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</si>
  <si>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</si>
  <si>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</si>
  <si>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</si>
  <si>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</si>
  <si>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</si>
  <si>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</si>
  <si>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</si>
  <si>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</si>
  <si>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</si>
  <si>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</si>
  <si>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</si>
  <si>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</si>
  <si>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</si>
  <si>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</si>
  <si>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</si>
  <si>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</si>
  <si>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</si>
  <si>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</si>
  <si>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</si>
  <si>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</si>
  <si>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</si>
  <si>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</si>
  <si>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</si>
  <si>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</si>
  <si>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</si>
  <si>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</si>
  <si>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</si>
  <si>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</si>
  <si>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</si>
  <si>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</si>
  <si>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</si>
  <si>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</si>
  <si>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</si>
  <si>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</si>
  <si>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</si>
  <si>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</si>
  <si>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</si>
  <si>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</si>
  <si>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</si>
  <si>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</si>
  <si>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</si>
  <si>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</si>
  <si>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</si>
  <si>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</si>
  <si>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</si>
  <si>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</si>
  <si>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</si>
  <si>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</si>
  <si>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</si>
  <si>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</si>
  <si>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</si>
  <si>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</si>
  <si>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</si>
  <si>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</si>
  <si>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</si>
  <si>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</si>
  <si>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</si>
  <si>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</si>
  <si>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</si>
  <si>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</si>
  <si>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</si>
  <si>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</si>
  <si>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</si>
  <si>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</si>
  <si>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</si>
  <si>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</si>
  <si>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</si>
  <si>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</si>
  <si>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</si>
  <si>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</si>
  <si>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</si>
  <si>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</si>
  <si>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</si>
  <si>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</si>
  <si>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</si>
  <si>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</si>
  <si>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</si>
  <si>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</si>
  <si>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</si>
  <si>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</si>
  <si>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</si>
  <si>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</si>
  <si>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</si>
  <si>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</si>
  <si>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</si>
  <si>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</si>
  <si>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</si>
  <si>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</si>
  <si>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</si>
  <si>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</si>
  <si>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</si>
  <si>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</si>
  <si>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</si>
  <si>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</si>
  <si>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</si>
  <si>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</si>
  <si>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</si>
  <si>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</si>
  <si>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</si>
  <si>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</si>
  <si>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</si>
  <si>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</si>
  <si>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</si>
  <si>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</si>
  <si>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</si>
  <si>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</si>
  <si>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</si>
  <si>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</si>
  <si>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</si>
  <si>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</si>
  <si>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</si>
  <si>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</si>
  <si>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</si>
  <si>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</si>
  <si>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</si>
  <si>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</si>
  <si>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</si>
  <si>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</si>
  <si>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</si>
  <si>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</si>
  <si>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</si>
  <si>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</si>
  <si>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</si>
  <si>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</si>
  <si>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</si>
  <si>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</si>
  <si>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</si>
  <si>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</si>
  <si>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</si>
  <si>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</si>
  <si>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</si>
  <si>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</si>
  <si>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</si>
  <si>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</si>
  <si>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</si>
  <si>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</si>
  <si>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</si>
  <si>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</si>
  <si>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</si>
  <si>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</si>
  <si>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</si>
  <si>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</si>
  <si>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</si>
  <si>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</si>
  <si>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</si>
  <si>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</si>
  <si>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</si>
  <si>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</si>
  <si>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</si>
  <si>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</si>
  <si>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</si>
  <si>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</si>
  <si>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</si>
  <si>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</si>
  <si>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</si>
  <si>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</si>
  <si>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</si>
  <si>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</si>
  <si>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</si>
  <si>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</si>
  <si>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</si>
  <si>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</si>
  <si>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</si>
  <si>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</si>
  <si>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</si>
  <si>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</si>
  <si>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</si>
  <si>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</si>
  <si>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</si>
  <si>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</si>
  <si>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</si>
  <si>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</si>
  <si>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</si>
  <si>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</si>
  <si>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</si>
  <si>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</si>
  <si>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</si>
  <si>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</si>
  <si>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</si>
  <si>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</si>
  <si>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</si>
  <si>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</si>
  <si>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</si>
  <si>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</si>
  <si>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</si>
  <si>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</si>
  <si>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</si>
  <si>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</si>
  <si>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</si>
  <si>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</si>
  <si>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</si>
  <si>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</si>
  <si>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</si>
  <si>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</si>
  <si>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</si>
  <si>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</si>
  <si>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</si>
  <si>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</si>
  <si>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</si>
  <si>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</si>
  <si>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</si>
  <si>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</si>
  <si>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</si>
  <si>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</si>
  <si>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</si>
  <si>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</si>
  <si>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</si>
  <si>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</si>
  <si>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</si>
  <si>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</si>
  <si>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</si>
  <si>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</si>
  <si>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</si>
  <si>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</si>
  <si>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</si>
  <si>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</si>
  <si>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</si>
  <si>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</si>
  <si>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</si>
  <si>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</si>
  <si>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</si>
  <si>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</si>
  <si>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</si>
  <si>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</si>
  <si>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</si>
  <si>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</si>
  <si>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</si>
  <si>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</si>
  <si>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</si>
  <si>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</si>
  <si>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</si>
  <si>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</si>
  <si>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</si>
  <si>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</si>
  <si>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</si>
  <si>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</si>
  <si>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</si>
  <si>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</si>
  <si>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</si>
  <si>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</si>
  <si>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</si>
  <si>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</si>
  <si>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</si>
  <si>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</si>
  <si>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</si>
  <si>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</si>
  <si>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</si>
  <si>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</si>
  <si>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</si>
  <si>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</si>
  <si>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</si>
  <si>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</si>
  <si>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</si>
  <si>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</si>
  <si>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</si>
  <si>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</si>
  <si>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</si>
  <si>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</si>
  <si>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</si>
  <si>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</si>
  <si>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</si>
  <si>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</si>
  <si>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</si>
  <si>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</si>
  <si>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</si>
  <si>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</si>
  <si>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</si>
  <si>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</si>
  <si>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</si>
  <si>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</si>
  <si>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</si>
  <si>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</si>
  <si>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</si>
  <si>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</si>
  <si>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</si>
  <si>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</si>
  <si>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</si>
  <si>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</si>
  <si>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</si>
  <si>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</si>
  <si>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</si>
  <si>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</si>
  <si>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</si>
  <si>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</si>
  <si>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</si>
  <si>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</si>
  <si>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</si>
  <si>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</si>
  <si>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</si>
  <si>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</si>
  <si>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</si>
  <si>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</si>
  <si>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</si>
  <si>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</si>
  <si>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</si>
  <si>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</si>
  <si>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</si>
  <si>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</si>
  <si>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</si>
  <si>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</si>
  <si>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</si>
  <si>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</si>
  <si>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</si>
  <si>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</si>
  <si>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</si>
  <si>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</si>
  <si>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</si>
  <si>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</si>
  <si>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</si>
  <si>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</si>
  <si>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</si>
  <si>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</si>
  <si>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</si>
  <si>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</si>
  <si>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</si>
  <si>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</si>
  <si>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</si>
  <si>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</si>
  <si>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</si>
  <si>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</si>
  <si>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</si>
  <si>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</si>
  <si>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</si>
  <si>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</si>
  <si>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</si>
  <si>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</si>
  <si>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</si>
  <si>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</si>
  <si>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</si>
  <si>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</si>
  <si>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</si>
  <si>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</si>
  <si>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</si>
  <si>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</si>
  <si>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</si>
  <si>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</si>
  <si>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</si>
  <si>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</si>
  <si>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</si>
  <si>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</si>
  <si>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</si>
  <si>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</si>
  <si>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</si>
  <si>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</si>
  <si>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</si>
  <si>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</si>
  <si>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</si>
  <si>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</si>
  <si>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</si>
  <si>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</si>
  <si>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</si>
  <si>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</si>
  <si>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</si>
  <si>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</si>
  <si>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</si>
  <si>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</si>
  <si>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</si>
  <si>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</si>
  <si>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</si>
  <si>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</si>
  <si>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</si>
  <si>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</si>
  <si>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</si>
  <si>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</si>
  <si>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</si>
  <si>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</si>
  <si>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</si>
  <si>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</si>
  <si>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</si>
  <si>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</si>
  <si>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</si>
  <si>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</si>
  <si>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</si>
  <si>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</si>
  <si>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</si>
  <si>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</si>
  <si>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</si>
  <si>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</si>
  <si>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</si>
  <si>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</si>
  <si>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</si>
  <si>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</si>
  <si>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</si>
  <si>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</si>
  <si>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</si>
  <si>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</si>
  <si>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</si>
  <si>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</si>
  <si>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</si>
  <si>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</si>
  <si>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</si>
  <si>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</si>
  <si>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</si>
  <si>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</si>
  <si>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</si>
  <si>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</si>
  <si>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</si>
  <si>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</si>
  <si>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</si>
  <si>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</si>
  <si>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</si>
  <si>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</si>
  <si>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</si>
  <si>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</si>
  <si>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</si>
  <si>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</si>
  <si>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</si>
  <si>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</si>
  <si>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</si>
  <si>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</si>
  <si>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</si>
  <si>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</si>
  <si>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</si>
  <si>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</si>
  <si>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</si>
  <si>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</si>
  <si>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</si>
  <si>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</si>
  <si>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</si>
  <si>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</si>
  <si>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</si>
  <si>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</si>
  <si>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</si>
  <si>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</si>
  <si>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</si>
  <si>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</si>
  <si>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</si>
  <si>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</si>
  <si>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</si>
  <si>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</si>
  <si>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</si>
  <si>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</si>
  <si>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</si>
  <si>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</si>
  <si>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</si>
  <si>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</si>
  <si>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</si>
  <si>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</si>
  <si>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</si>
  <si>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</si>
  <si>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</si>
  <si>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</si>
  <si>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</si>
  <si>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</si>
  <si>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</si>
  <si>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</si>
  <si>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</si>
  <si>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</si>
  <si>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</si>
  <si>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</si>
  <si>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</si>
  <si>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</si>
  <si>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</si>
  <si>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</si>
  <si>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</si>
  <si>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</si>
  <si>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</si>
  <si>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</si>
  <si>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</si>
  <si>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</si>
  <si>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</si>
  <si>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</si>
  <si>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</si>
  <si>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</si>
  <si>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</si>
  <si>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</si>
  <si>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</si>
  <si>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</si>
  <si>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</si>
  <si>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</si>
  <si>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</si>
  <si>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</si>
  <si>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</si>
  <si>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</si>
  <si>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</si>
  <si>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</si>
  <si>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</si>
  <si>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</si>
  <si>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</si>
  <si>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</si>
  <si>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</si>
  <si>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</si>
  <si>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</si>
  <si>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</si>
  <si>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</si>
  <si>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</si>
  <si>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</si>
  <si>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</si>
  <si>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</si>
  <si>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</si>
  <si>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</si>
  <si>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</si>
  <si>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</si>
  <si>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</si>
  <si>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</si>
  <si>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</si>
  <si>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</si>
  <si>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</si>
  <si>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</si>
  <si>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</si>
  <si>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</si>
  <si>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</si>
  <si>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</si>
  <si>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</si>
  <si>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</si>
  <si>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</si>
  <si>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</si>
  <si>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</si>
  <si>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</si>
  <si>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</si>
  <si>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</si>
  <si>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</si>
  <si>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</si>
  <si>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</si>
  <si>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</si>
  <si>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</si>
  <si>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</si>
  <si>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</si>
  <si>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</si>
  <si>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</si>
  <si>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</si>
  <si>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</si>
  <si>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</si>
  <si>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</si>
  <si>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</si>
  <si>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</si>
  <si>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</si>
  <si>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</si>
  <si>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</si>
  <si>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</si>
  <si>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</si>
  <si>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</si>
  <si>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</si>
  <si>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</si>
  <si>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</si>
  <si>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</si>
  <si>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</si>
  <si>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</si>
  <si>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</si>
  <si>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</si>
  <si>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</si>
  <si>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</si>
  <si>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</si>
  <si>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</si>
  <si>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</si>
  <si>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</si>
  <si>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</si>
  <si>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</si>
  <si>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</si>
  <si>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</si>
  <si>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</si>
  <si>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</si>
  <si>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</si>
  <si>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</si>
  <si>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</si>
  <si>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</si>
  <si>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</si>
  <si>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</si>
  <si>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</si>
  <si>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</si>
  <si>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</si>
  <si>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</si>
  <si>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</si>
  <si>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</si>
  <si>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</si>
  <si>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</si>
  <si>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</si>
  <si>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</si>
  <si>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</si>
  <si>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</si>
  <si>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</si>
  <si>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</si>
  <si>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</si>
  <si>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</si>
  <si>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</si>
  <si>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</si>
  <si>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</si>
  <si>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</si>
  <si>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</si>
  <si>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</si>
  <si>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</si>
  <si>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</si>
  <si>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</si>
  <si>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</si>
  <si>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</si>
  <si>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</si>
  <si>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</si>
  <si>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</si>
  <si>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</si>
  <si>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</si>
  <si>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</si>
  <si>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</si>
  <si>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</si>
  <si>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</si>
  <si>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</si>
  <si>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</si>
  <si>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</si>
  <si>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</si>
  <si>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</si>
  <si>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</si>
  <si>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</si>
  <si>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</si>
  <si>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</si>
  <si>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</si>
  <si>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</si>
  <si>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</si>
  <si>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</si>
  <si>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</si>
  <si>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</si>
  <si>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</si>
  <si>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</si>
  <si>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</si>
  <si>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</si>
  <si>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</si>
  <si>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</si>
  <si>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</si>
  <si>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</si>
  <si>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</si>
  <si>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</si>
  <si>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</si>
  <si>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</si>
  <si>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</si>
  <si>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</si>
  <si>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</si>
  <si>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</si>
  <si>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</si>
  <si>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</si>
  <si>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</si>
  <si>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</si>
  <si>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</si>
  <si>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</si>
  <si>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</si>
  <si>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</si>
  <si>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</si>
  <si>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</si>
  <si>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</si>
  <si>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</si>
  <si>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</si>
  <si>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</si>
  <si>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</si>
  <si>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</si>
  <si>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</si>
  <si>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</si>
  <si>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</si>
  <si>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</si>
  <si>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</si>
  <si>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</si>
  <si>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</si>
  <si>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</si>
  <si>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</si>
  <si>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</si>
  <si>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</si>
  <si>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</si>
  <si>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</si>
  <si>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</si>
  <si>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</si>
  <si>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</si>
  <si>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</si>
  <si>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</si>
  <si>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</si>
  <si>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</si>
  <si>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</si>
  <si>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</si>
  <si>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</si>
  <si>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</si>
  <si>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</si>
  <si>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</si>
  <si>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</si>
  <si>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</si>
  <si>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</si>
  <si>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</si>
  <si>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</si>
  <si>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</si>
  <si>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</si>
  <si>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</si>
  <si>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</si>
  <si>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</si>
  <si>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</si>
  <si>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</si>
  <si>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</si>
  <si>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</si>
  <si>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</si>
  <si>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</si>
  <si>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</si>
  <si>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</si>
  <si>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</si>
  <si>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</si>
  <si>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</si>
  <si>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</si>
  <si>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</si>
  <si>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</si>
  <si>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</si>
  <si>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</si>
  <si>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</si>
  <si>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</si>
  <si>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</si>
  <si>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</si>
  <si>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</si>
  <si>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</si>
  <si>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</si>
  <si>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</si>
  <si>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</si>
  <si>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</si>
  <si>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</si>
  <si>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</si>
  <si>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</si>
  <si>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</si>
  <si>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</si>
  <si>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</si>
  <si>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</si>
  <si>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</si>
  <si>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</si>
  <si>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</si>
  <si>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</si>
  <si>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</si>
  <si>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</si>
  <si>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</si>
  <si>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</si>
  <si>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</si>
  <si>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</si>
  <si>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</si>
  <si>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</si>
  <si>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</si>
  <si>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</si>
  <si>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</si>
  <si>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</si>
  <si>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</si>
  <si>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</si>
  <si>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</si>
  <si>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</si>
  <si>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</si>
  <si>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</si>
  <si>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</si>
  <si>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</si>
  <si>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</si>
  <si>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</si>
  <si>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</si>
  <si>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</si>
  <si>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</si>
  <si>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</si>
  <si>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</si>
  <si>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</si>
  <si>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</si>
  <si>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</si>
  <si>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</si>
  <si>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</si>
  <si>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</si>
  <si>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</si>
  <si>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</si>
  <si>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</si>
  <si>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</si>
  <si>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</si>
  <si>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</si>
  <si>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</si>
  <si>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</si>
  <si>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</si>
  <si>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</si>
  <si>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</si>
  <si>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</si>
  <si>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</si>
  <si>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</si>
  <si>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</si>
  <si>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</si>
  <si>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</si>
  <si>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</si>
  <si>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</si>
  <si>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</si>
  <si>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</si>
  <si>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</si>
  <si>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</si>
  <si>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</si>
  <si>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</si>
  <si>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</si>
  <si>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</si>
  <si>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</si>
  <si>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</si>
  <si>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</si>
  <si>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</si>
  <si>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</si>
  <si>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</si>
  <si>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</si>
  <si>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</si>
  <si>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</si>
  <si>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</si>
  <si>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</si>
  <si>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</si>
  <si>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</si>
  <si>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</si>
  <si>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</si>
  <si>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</si>
  <si>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</si>
  <si>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</si>
  <si>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</si>
  <si>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</si>
  <si>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</si>
  <si>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</si>
  <si>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</si>
  <si>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</si>
  <si>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</si>
  <si>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</si>
  <si>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</si>
  <si>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</si>
  <si>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</si>
  <si>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</si>
  <si>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</si>
  <si>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</si>
  <si>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</si>
  <si>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</si>
  <si>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</si>
  <si>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</si>
  <si>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</si>
  <si>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</si>
  <si>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</si>
  <si>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</si>
  <si>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</si>
  <si>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</si>
  <si>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</si>
  <si>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</si>
  <si>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</si>
  <si>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</si>
  <si>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</si>
  <si>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</si>
  <si>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</si>
  <si>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</si>
  <si>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</si>
  <si>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</si>
  <si>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</si>
  <si>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</si>
  <si>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</si>
  <si>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</si>
  <si>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</si>
  <si>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</si>
  <si>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</si>
  <si>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</si>
  <si>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</si>
  <si>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</si>
  <si>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</si>
  <si>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</si>
  <si>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</si>
  <si>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</si>
  <si>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</si>
  <si>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</si>
  <si>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</si>
  <si>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</si>
  <si>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</si>
  <si>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</si>
  <si>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</si>
  <si>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</si>
  <si>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</si>
  <si>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</si>
  <si>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</si>
  <si>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</si>
  <si>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</si>
  <si>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</si>
  <si>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</si>
  <si>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</si>
  <si>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</si>
  <si>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</si>
  <si>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</si>
  <si>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</si>
  <si>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</si>
  <si>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</si>
  <si>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</si>
  <si>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</si>
  <si>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</si>
  <si>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</si>
  <si>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</si>
  <si>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</si>
  <si>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</si>
  <si>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</si>
  <si>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</si>
  <si>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</si>
  <si>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</si>
  <si>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</si>
  <si>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</si>
  <si>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</si>
  <si>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</si>
  <si>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</si>
  <si>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</si>
  <si>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</si>
  <si>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</si>
  <si>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</si>
  <si>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</si>
  <si>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</si>
  <si>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</si>
  <si>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</si>
  <si>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</si>
  <si>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</si>
  <si>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</si>
  <si>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</si>
  <si>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</si>
  <si>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</si>
  <si>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</si>
  <si>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</si>
  <si>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</si>
  <si>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</si>
  <si>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</si>
  <si>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</si>
  <si>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</si>
  <si>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</si>
  <si>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</si>
  <si>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</si>
  <si>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</si>
  <si>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</si>
  <si>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</si>
  <si>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</si>
  <si>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</si>
  <si>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</si>
  <si>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</si>
  <si>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</si>
  <si>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</si>
  <si>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</si>
  <si>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</si>
  <si>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</si>
  <si>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</si>
  <si>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</si>
  <si>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</si>
  <si>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</si>
  <si>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</si>
  <si>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</si>
  <si>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</si>
  <si>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</si>
  <si>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</si>
  <si>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</si>
  <si>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</si>
  <si>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</si>
  <si>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</si>
  <si>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</si>
  <si>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</si>
  <si>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</si>
  <si>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</si>
  <si>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</si>
  <si>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</si>
  <si>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</si>
  <si>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</si>
  <si>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</si>
  <si>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</si>
  <si>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</si>
  <si>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</si>
  <si>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</si>
  <si>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</si>
  <si>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</si>
  <si>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</si>
  <si>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</si>
  <si>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</si>
  <si>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</si>
  <si>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</si>
  <si>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</si>
  <si>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</si>
  <si>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</si>
  <si>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</si>
  <si>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</si>
  <si>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</si>
  <si>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</si>
  <si>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</si>
  <si>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</si>
  <si>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</si>
  <si>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</si>
  <si>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</si>
  <si>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</si>
  <si>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</si>
  <si>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</si>
  <si>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</si>
  <si>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</si>
  <si>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</si>
  <si>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</si>
  <si>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</si>
  <si>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</si>
  <si>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</si>
  <si>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</si>
  <si>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</si>
  <si>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</si>
  <si>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</si>
  <si>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</si>
  <si>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</si>
  <si>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</si>
  <si>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</si>
  <si>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</si>
  <si>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</si>
  <si>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</si>
  <si>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</si>
  <si>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</si>
  <si>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</si>
  <si>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</si>
  <si>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</si>
  <si>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</si>
  <si>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</si>
  <si>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</si>
  <si>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</si>
  <si>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</si>
  <si>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</si>
  <si>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</si>
  <si>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</si>
  <si>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</si>
  <si>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</si>
  <si>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</si>
  <si>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</si>
  <si>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</si>
  <si>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</si>
  <si>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</si>
  <si>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</si>
  <si>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</si>
  <si>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</si>
  <si>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</si>
  <si>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</si>
  <si>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</si>
  <si>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</si>
  <si>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</si>
  <si>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</si>
  <si>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</si>
  <si>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</si>
  <si>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</si>
  <si>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</si>
  <si>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</si>
  <si>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</si>
  <si>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</si>
  <si>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</si>
  <si>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</si>
  <si>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</si>
  <si>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</si>
  <si>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</si>
  <si>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</si>
  <si>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</si>
  <si>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</si>
  <si>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</si>
  <si>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</si>
  <si>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</si>
  <si>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</si>
  <si>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</si>
  <si>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</si>
  <si>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</si>
  <si>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</si>
  <si>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</si>
  <si>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</si>
  <si>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</si>
  <si>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</si>
  <si>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</si>
  <si>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</si>
  <si>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</si>
  <si>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</si>
  <si>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</si>
  <si>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</si>
  <si>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</si>
  <si>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</si>
  <si>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</si>
  <si>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</si>
  <si>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</si>
  <si>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</si>
  <si>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</si>
  <si>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</si>
  <si>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</si>
  <si>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</si>
  <si>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</si>
  <si>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</si>
  <si>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</si>
  <si>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</si>
  <si>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</si>
  <si>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</si>
  <si>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</si>
  <si>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</si>
  <si>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</si>
  <si>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</si>
  <si>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</si>
  <si>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</si>
  <si>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</si>
  <si>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</si>
  <si>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</si>
  <si>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</si>
  <si>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</si>
  <si>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</si>
  <si>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</si>
  <si>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</si>
  <si>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</si>
  <si>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</si>
  <si>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</si>
  <si>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</si>
  <si>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</si>
  <si>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</si>
  <si>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</si>
  <si>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</si>
  <si>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</si>
  <si>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</si>
  <si>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</si>
  <si>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</si>
  <si>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</si>
  <si>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</si>
  <si>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</si>
  <si>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</si>
  <si>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</si>
  <si>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</si>
  <si>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</si>
  <si>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</si>
  <si>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</si>
  <si>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</si>
  <si>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</si>
  <si>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</si>
  <si>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</si>
  <si>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</si>
  <si>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</si>
  <si>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</si>
  <si>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</si>
  <si>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</si>
  <si>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</si>
  <si>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</si>
  <si>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</si>
  <si>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</si>
  <si>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</si>
  <si>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</si>
  <si>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</si>
  <si>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</si>
  <si>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</si>
  <si>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</si>
  <si>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</si>
  <si>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</si>
  <si>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</si>
  <si>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</si>
  <si>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</si>
  <si>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</si>
  <si>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</si>
  <si>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</si>
  <si>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</si>
  <si>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</si>
  <si>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</si>
  <si>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</si>
  <si>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</si>
  <si>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</si>
  <si>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</si>
  <si>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</si>
  <si>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</si>
  <si>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</si>
  <si>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</si>
  <si>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</si>
  <si>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</si>
  <si>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</si>
  <si>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</si>
  <si>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</si>
  <si>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</si>
  <si>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</si>
  <si>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</si>
  <si>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</si>
  <si>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</si>
  <si>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</si>
  <si>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</si>
  <si>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</si>
  <si>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</si>
  <si>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</si>
  <si>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</si>
  <si>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</si>
  <si>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</si>
  <si>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</si>
  <si>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</si>
  <si>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</si>
  <si>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</si>
  <si>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</si>
  <si>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</si>
  <si>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</si>
  <si>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</si>
  <si>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</si>
  <si>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</si>
  <si>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</si>
  <si>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</si>
  <si>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</si>
  <si>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</si>
  <si>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</si>
  <si>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</si>
  <si>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</si>
  <si>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</si>
  <si>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</si>
  <si>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</si>
  <si>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</si>
  <si>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</si>
  <si>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</si>
  <si>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</si>
  <si>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</si>
  <si>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</si>
  <si>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</si>
  <si>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</si>
  <si>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</si>
  <si>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</si>
  <si>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</si>
  <si>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</si>
  <si>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</si>
  <si>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</si>
  <si>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</si>
  <si>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</si>
  <si>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</si>
  <si>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</si>
  <si>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</si>
  <si>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</si>
  <si>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</si>
  <si>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</si>
  <si>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</si>
  <si>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</si>
  <si>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</si>
  <si>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</si>
  <si>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</si>
  <si>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</si>
  <si>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</si>
  <si>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</si>
  <si>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</si>
  <si>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</si>
  <si>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</si>
  <si>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</si>
  <si>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</si>
  <si>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</si>
  <si>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</si>
  <si>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</si>
  <si>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</si>
  <si>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</si>
  <si>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</si>
  <si>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</si>
  <si>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</si>
  <si>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</si>
  <si>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</si>
  <si>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</si>
  <si>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</si>
  <si>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</si>
  <si>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</si>
  <si>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</si>
  <si>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</si>
  <si>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</si>
  <si>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</si>
  <si>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</si>
  <si>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</si>
  <si>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</si>
  <si>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</si>
  <si>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</si>
  <si>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</si>
  <si>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</si>
  <si>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</si>
  <si>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</si>
  <si>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</si>
  <si>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</si>
  <si>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</si>
  <si>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</si>
  <si>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</si>
  <si>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</si>
  <si>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</si>
  <si>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</si>
  <si>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</si>
  <si>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</si>
  <si>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</si>
  <si>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</si>
  <si>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</si>
  <si>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</si>
  <si>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</si>
  <si>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</si>
  <si>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</si>
  <si>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</si>
  <si>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</si>
  <si>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</si>
  <si>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</si>
  <si>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</si>
  <si>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</si>
  <si>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</si>
  <si>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</si>
  <si>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</si>
  <si>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</si>
  <si>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</si>
  <si>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</si>
  <si>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</si>
  <si>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</si>
  <si>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</si>
  <si>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</si>
  <si>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</si>
  <si>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</si>
  <si>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</si>
  <si>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</si>
  <si>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</si>
  <si>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</si>
  <si>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</si>
  <si>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</si>
  <si>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</si>
  <si>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</si>
  <si>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</si>
  <si>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</si>
  <si>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</si>
  <si>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</si>
  <si>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</si>
  <si>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</si>
  <si>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</si>
  <si>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</si>
  <si>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</si>
  <si>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</si>
  <si>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</si>
  <si>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</si>
  <si>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</si>
  <si>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</si>
  <si>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</si>
  <si>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</si>
  <si>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</si>
  <si>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</si>
  <si>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</si>
  <si>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</si>
  <si>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</si>
  <si>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</si>
  <si>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</si>
  <si>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</si>
  <si>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</si>
  <si>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</si>
  <si>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</si>
  <si>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</si>
  <si>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</si>
  <si>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</si>
  <si>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</si>
  <si>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</si>
  <si>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</si>
  <si>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</si>
  <si>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</si>
  <si>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</si>
  <si>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</si>
  <si>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</si>
  <si>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</si>
  <si>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</si>
  <si>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</si>
  <si>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</si>
  <si>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</si>
  <si>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</si>
  <si>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</si>
  <si>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</si>
  <si>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</si>
  <si>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</si>
  <si>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</si>
  <si>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</si>
  <si>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</si>
  <si>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</si>
  <si>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</si>
  <si>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</si>
  <si>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</si>
  <si>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</si>
  <si>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</si>
  <si>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</si>
  <si>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</si>
  <si>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</si>
  <si>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</si>
  <si>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</si>
  <si>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</si>
  <si>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</si>
  <si>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</si>
  <si>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</si>
  <si>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</si>
  <si>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</si>
  <si>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</si>
  <si>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</si>
  <si>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</si>
  <si>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</si>
  <si>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</si>
  <si>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</si>
  <si>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</si>
  <si>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</si>
  <si>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</si>
  <si>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</si>
  <si>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</si>
  <si>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</si>
  <si>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</si>
  <si>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</si>
  <si>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</si>
  <si>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</si>
  <si>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</si>
  <si>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</si>
  <si>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</si>
  <si>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</si>
  <si>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</si>
  <si>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</si>
  <si>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</si>
  <si>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</si>
  <si>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</si>
  <si>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</si>
  <si>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</si>
  <si>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</si>
  <si>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</si>
  <si>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</si>
  <si>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</si>
  <si>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</si>
  <si>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</si>
  <si>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</si>
  <si>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</si>
  <si>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</si>
  <si>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</si>
  <si>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</si>
  <si>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</si>
  <si>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</si>
  <si>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</si>
  <si>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</si>
  <si>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</si>
  <si>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</si>
  <si>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</si>
  <si>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</si>
  <si>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</si>
  <si>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</si>
  <si>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</si>
  <si>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</si>
  <si>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</si>
  <si>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</si>
  <si>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</si>
  <si>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</si>
  <si>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</si>
  <si>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</si>
  <si>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</si>
  <si>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</si>
  <si>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</si>
  <si>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</si>
  <si>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</si>
  <si>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</si>
  <si>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</si>
  <si>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</si>
  <si>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</si>
  <si>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</si>
  <si>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</si>
  <si>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</si>
  <si>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</si>
  <si>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</si>
  <si>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</si>
  <si>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</si>
  <si>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</si>
  <si>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</si>
  <si>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</si>
  <si>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</si>
  <si>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</si>
  <si>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</si>
  <si>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</si>
  <si>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</si>
  <si>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</si>
  <si>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</si>
  <si>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</si>
  <si>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</si>
  <si>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</si>
  <si>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</si>
  <si>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</si>
  <si>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</si>
  <si>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</si>
  <si>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</si>
  <si>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</si>
  <si>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</si>
  <si>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</si>
  <si>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</si>
  <si>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</si>
  <si>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</si>
  <si>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</si>
  <si>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</si>
  <si>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</si>
  <si>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</si>
  <si>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</si>
  <si>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</si>
  <si>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</si>
  <si>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</si>
  <si>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</si>
  <si>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</si>
  <si>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</si>
  <si>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</si>
  <si>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</si>
  <si>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</si>
  <si>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</si>
  <si>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</si>
  <si>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</si>
  <si>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</si>
  <si>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</si>
  <si>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</si>
  <si>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</si>
  <si>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</si>
  <si>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</si>
  <si>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</si>
  <si>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</si>
  <si>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</si>
  <si>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</si>
  <si>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</si>
  <si>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</si>
  <si>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</si>
  <si>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</si>
  <si>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</si>
  <si>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</si>
  <si>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</si>
  <si>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</si>
  <si>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</si>
  <si>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</si>
  <si>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</si>
  <si>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</si>
  <si>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</si>
  <si>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</si>
  <si>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</si>
  <si>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</si>
  <si>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</si>
  <si>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</si>
  <si>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</si>
  <si>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</si>
  <si>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</si>
  <si>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</si>
  <si>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</si>
  <si>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</si>
  <si>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</si>
  <si>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</si>
  <si>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</si>
  <si>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</si>
  <si>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</si>
  <si>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</si>
  <si>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</si>
  <si>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</si>
  <si>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</si>
  <si>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</si>
  <si>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</si>
  <si>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</si>
  <si>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</si>
  <si>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</si>
  <si>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</si>
  <si>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</si>
  <si>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</si>
  <si>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</si>
  <si>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</si>
  <si>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</si>
  <si>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</si>
  <si>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</si>
  <si>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</si>
  <si>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</si>
  <si>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</si>
  <si>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</si>
  <si>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</si>
  <si>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</si>
  <si>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</si>
  <si>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</si>
  <si>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</si>
  <si>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</si>
  <si>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</si>
  <si>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</si>
  <si>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</si>
  <si>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</si>
  <si>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</si>
  <si>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</si>
  <si>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</si>
  <si>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</si>
  <si>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</si>
  <si>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</si>
  <si>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</si>
  <si>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</si>
  <si>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</si>
  <si>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</si>
  <si>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</si>
  <si>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</si>
  <si>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</si>
  <si>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</si>
  <si>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</si>
  <si>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</si>
  <si>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</si>
  <si>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</si>
  <si>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</si>
  <si>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</si>
  <si>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</si>
  <si>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</si>
  <si>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</si>
  <si>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</si>
  <si>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</si>
  <si>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</si>
  <si>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</si>
  <si>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</si>
  <si>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</si>
  <si>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</si>
  <si>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</si>
  <si>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</si>
  <si>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</si>
  <si>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</si>
  <si>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</si>
  <si>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</si>
  <si>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</si>
  <si>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</si>
  <si>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</si>
  <si>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</si>
  <si>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</si>
  <si>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</si>
  <si>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</si>
  <si>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</si>
  <si>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</si>
  <si>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</si>
  <si>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</si>
  <si>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</si>
  <si>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</si>
  <si>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</si>
  <si>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</si>
  <si>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</si>
  <si>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</si>
  <si>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</si>
  <si>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</si>
  <si>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</si>
  <si>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</si>
  <si>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</si>
  <si>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</si>
  <si>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</si>
  <si>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</si>
  <si>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</si>
  <si>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</si>
  <si>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</si>
  <si>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</si>
  <si>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</si>
  <si>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</si>
  <si>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</si>
  <si>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</si>
  <si>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</si>
  <si>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</si>
  <si>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</si>
  <si>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</si>
  <si>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</si>
  <si>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</si>
  <si>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</si>
  <si>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</si>
  <si>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</si>
  <si>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</si>
  <si>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</si>
  <si>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</si>
  <si>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</si>
  <si>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</si>
  <si>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</si>
  <si>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</si>
  <si>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</si>
  <si>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</si>
  <si>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</si>
  <si>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</si>
  <si>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</si>
  <si>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</si>
  <si>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</si>
  <si>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</si>
  <si>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</si>
  <si>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</si>
  <si>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</si>
  <si>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</si>
  <si>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</si>
  <si>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</si>
  <si>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</si>
  <si>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</si>
  <si>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</si>
  <si>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</si>
  <si>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</si>
  <si>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</si>
  <si>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</si>
  <si>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</si>
  <si>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</si>
  <si>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</si>
  <si>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</si>
  <si>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</si>
  <si>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</si>
  <si>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</si>
  <si>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</si>
  <si>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</si>
  <si>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</si>
  <si>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</si>
  <si>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</si>
  <si>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</si>
  <si>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</si>
  <si>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</si>
  <si>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</si>
  <si>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</si>
  <si>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</si>
  <si>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</si>
  <si>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</si>
  <si>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</si>
  <si>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</si>
  <si>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</si>
  <si>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</si>
  <si>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</si>
  <si>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</si>
  <si>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</si>
  <si>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</si>
  <si>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</si>
  <si>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</si>
  <si>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</si>
  <si>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</si>
  <si>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</si>
  <si>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</si>
  <si>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</si>
  <si>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</si>
  <si>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</si>
  <si>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</si>
  <si>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</si>
  <si>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</si>
  <si>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</si>
  <si>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</si>
  <si>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</si>
  <si>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</si>
  <si>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</si>
  <si>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</si>
  <si>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</si>
  <si>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</si>
  <si>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</si>
  <si>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</si>
  <si>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</si>
  <si>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</si>
  <si>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</si>
  <si>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</si>
  <si>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</si>
  <si>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</si>
  <si>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</si>
  <si>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</si>
  <si>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</si>
  <si>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</si>
  <si>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</si>
  <si>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</si>
  <si>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</si>
  <si>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</si>
  <si>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</si>
  <si>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</si>
  <si>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</si>
  <si>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</si>
  <si>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</si>
  <si>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</si>
  <si>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</si>
  <si>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</si>
  <si>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</si>
  <si>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</si>
  <si>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</si>
  <si>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</si>
  <si>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</si>
  <si>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</si>
  <si>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</si>
  <si>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</si>
  <si>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</si>
  <si>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</si>
  <si>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</si>
  <si>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</si>
  <si>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</si>
  <si>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</si>
  <si>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</si>
  <si>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</si>
  <si>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</si>
  <si>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</si>
  <si>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</si>
  <si>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</si>
  <si>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</si>
  <si>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</si>
  <si>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</si>
  <si>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</si>
  <si>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</si>
  <si>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</si>
  <si>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</si>
  <si>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</si>
  <si>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</si>
  <si>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</si>
  <si>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</si>
  <si>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</si>
  <si>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</si>
  <si>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</si>
  <si>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</si>
  <si>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</si>
  <si>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</si>
  <si>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</si>
  <si>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</si>
  <si>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</si>
  <si>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</si>
  <si>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</si>
  <si>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</si>
  <si>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</si>
  <si>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</si>
  <si>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</si>
  <si>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</si>
  <si>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</si>
  <si>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</si>
  <si>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</si>
  <si>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</si>
  <si>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</si>
  <si>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</si>
  <si>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</si>
  <si>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</si>
  <si>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</si>
  <si>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</si>
  <si>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</si>
  <si>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</si>
  <si>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</si>
  <si>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</si>
  <si>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</si>
  <si>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</si>
  <si>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</si>
  <si>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</si>
  <si>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</si>
  <si>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</si>
  <si>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</si>
  <si>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</si>
  <si>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</si>
  <si>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</si>
  <si>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</si>
  <si>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</si>
  <si>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</si>
  <si>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</si>
  <si>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</si>
  <si>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</si>
  <si>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</si>
  <si>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</si>
  <si>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</si>
  <si>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</si>
  <si>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</si>
  <si>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</si>
  <si>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</si>
  <si>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</si>
  <si>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</si>
  <si>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</si>
  <si>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</si>
  <si>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</si>
  <si>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</si>
  <si>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</si>
  <si>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</si>
  <si>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</si>
  <si>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</si>
  <si>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</si>
  <si>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</si>
  <si>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</si>
  <si>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</si>
  <si>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</si>
  <si>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</si>
  <si>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</si>
  <si>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</si>
  <si>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</si>
  <si>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</si>
  <si>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</si>
  <si>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</si>
  <si>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</si>
  <si>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</si>
  <si>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</si>
  <si>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</si>
  <si>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</si>
  <si>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</si>
  <si>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</si>
  <si>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</si>
  <si>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</si>
  <si>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</si>
  <si>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</si>
  <si>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</si>
  <si>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</si>
  <si>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</si>
  <si>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</si>
  <si>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</si>
  <si>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</si>
  <si>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</si>
  <si>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</si>
  <si>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</si>
  <si>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</si>
  <si>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</si>
  <si>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</si>
  <si>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</si>
  <si>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</si>
  <si>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</si>
  <si>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</si>
  <si>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</si>
  <si>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</si>
  <si>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</si>
  <si>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</si>
  <si>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</si>
  <si>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</si>
  <si>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</si>
  <si>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</si>
  <si>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</si>
  <si>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</si>
  <si>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</si>
  <si>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</si>
  <si>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</si>
  <si>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</si>
  <si>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</si>
  <si>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</si>
  <si>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</si>
  <si>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</si>
  <si>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</si>
  <si>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</si>
  <si>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</si>
  <si>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</si>
  <si>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</si>
  <si>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</si>
  <si>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</si>
  <si>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</si>
  <si>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</si>
  <si>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</si>
  <si>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</si>
  <si>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</si>
  <si>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</si>
  <si>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</si>
  <si>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</si>
  <si>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</si>
  <si>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</si>
  <si>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</si>
  <si>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</si>
  <si>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</si>
  <si>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</si>
  <si>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</si>
  <si>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</si>
  <si>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</si>
  <si>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</si>
  <si>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</si>
  <si>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</si>
  <si>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</si>
  <si>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</si>
  <si>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</si>
  <si>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</si>
  <si>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</si>
  <si>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</si>
  <si>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</si>
  <si>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</si>
  <si>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</si>
  <si>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</si>
  <si>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</si>
  <si>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</si>
  <si>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</si>
  <si>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</si>
  <si>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</si>
  <si>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</si>
  <si>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</si>
  <si>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</si>
  <si>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</si>
  <si>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</si>
  <si>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</si>
  <si>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</si>
  <si>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</si>
  <si>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</si>
  <si>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</si>
  <si>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</si>
  <si>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</si>
  <si>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</si>
  <si>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</si>
  <si>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</si>
  <si>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</si>
  <si>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</si>
  <si>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</si>
  <si>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</si>
  <si>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</si>
  <si>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</si>
  <si>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</si>
  <si>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</si>
  <si>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</si>
  <si>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</si>
  <si>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</si>
  <si>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</si>
  <si>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</si>
  <si>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</si>
  <si>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</si>
  <si>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</si>
  <si>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</si>
  <si>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</si>
  <si>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</si>
  <si>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</si>
  <si>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</si>
  <si>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</si>
  <si>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</si>
  <si>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</si>
  <si>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</si>
  <si>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</si>
  <si>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</si>
  <si>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</si>
  <si>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</si>
  <si>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</si>
  <si>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</si>
  <si>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</si>
  <si>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</si>
  <si>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</si>
  <si>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</si>
  <si>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</si>
  <si>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</si>
  <si>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</si>
  <si>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</si>
  <si>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</si>
  <si>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</si>
  <si>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</si>
  <si>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</si>
  <si>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</si>
  <si>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</si>
  <si>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</si>
  <si>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</si>
  <si>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</si>
  <si>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</si>
  <si>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</si>
  <si>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</si>
  <si>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</si>
  <si>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</si>
  <si>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</si>
  <si>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</si>
  <si>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</si>
  <si>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</si>
  <si>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</si>
  <si>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</si>
  <si>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</si>
  <si>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</si>
  <si>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</si>
  <si>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</si>
  <si>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</si>
  <si>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</si>
  <si>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</si>
  <si>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</si>
  <si>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</si>
  <si>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</si>
  <si>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</si>
  <si>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</si>
  <si>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</si>
  <si>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</si>
  <si>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</si>
  <si>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</si>
  <si>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</si>
  <si>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</si>
  <si>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</si>
  <si>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</si>
  <si>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</si>
  <si>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</si>
  <si>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</si>
  <si>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</si>
  <si>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</si>
  <si>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</si>
  <si>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</si>
  <si>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</si>
  <si>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</si>
  <si>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</si>
  <si>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</si>
  <si>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</si>
  <si>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</si>
  <si>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</si>
  <si>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</si>
  <si>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</si>
  <si>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</si>
  <si>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</si>
  <si>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</si>
  <si>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</si>
  <si>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</si>
  <si>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</si>
  <si>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</si>
  <si>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</si>
  <si>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</si>
  <si>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</si>
  <si>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</si>
  <si>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</si>
  <si>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</si>
  <si>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</si>
  <si>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</si>
  <si>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</si>
  <si>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</si>
  <si>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</si>
  <si>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</si>
  <si>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</si>
  <si>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</si>
  <si>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</si>
  <si>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</si>
  <si>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</si>
  <si>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</si>
  <si>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</si>
  <si>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</si>
  <si>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</si>
  <si>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</si>
  <si>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</si>
  <si>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</si>
  <si>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</si>
  <si>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</si>
  <si>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</si>
  <si>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</si>
  <si>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</si>
  <si>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</si>
  <si>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</si>
  <si>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</si>
  <si>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</si>
  <si>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</si>
  <si>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</si>
  <si>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</si>
  <si>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</si>
  <si>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</si>
  <si>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</si>
  <si>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</si>
  <si>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</si>
  <si>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</si>
  <si>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</si>
  <si>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</si>
  <si>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</si>
  <si>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</si>
  <si>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</si>
  <si>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</si>
  <si>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</si>
  <si>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</si>
  <si>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</si>
  <si>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</si>
  <si>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</si>
  <si>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</si>
  <si>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</si>
  <si>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</si>
  <si>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</si>
  <si>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</si>
  <si>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</si>
  <si>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</si>
  <si>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</si>
  <si>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</si>
  <si>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</si>
  <si>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</si>
  <si>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</si>
  <si>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</si>
  <si>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</si>
  <si>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</si>
  <si>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</si>
  <si>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</si>
  <si>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</si>
  <si>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</si>
  <si>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</si>
  <si>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</si>
  <si>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</si>
  <si>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</si>
  <si>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</si>
  <si>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</si>
  <si>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</si>
  <si>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</si>
  <si>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</si>
  <si>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</si>
  <si>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</si>
  <si>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</si>
  <si>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</si>
  <si>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</si>
  <si>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</si>
  <si>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</si>
  <si>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</si>
  <si>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</si>
  <si>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</si>
  <si>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</si>
  <si>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</si>
  <si>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</si>
  <si>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</si>
  <si>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</si>
  <si>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</si>
  <si>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</si>
  <si>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</si>
  <si>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</si>
  <si>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</si>
  <si>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</si>
  <si>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</si>
  <si>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</si>
  <si>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</si>
  <si>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</si>
  <si>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</si>
  <si>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</si>
  <si>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</si>
  <si>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</si>
  <si>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</si>
  <si>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</si>
  <si>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</si>
  <si>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</si>
  <si>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</si>
  <si>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</si>
  <si>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</si>
  <si>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</si>
  <si>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</si>
  <si>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</si>
  <si>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</si>
  <si>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</si>
  <si>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</si>
  <si>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</si>
  <si>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</si>
  <si>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</si>
  <si>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</si>
  <si>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</si>
  <si>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</si>
  <si>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</si>
  <si>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</si>
  <si>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</si>
  <si>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</si>
  <si>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</si>
  <si>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</si>
  <si>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</si>
  <si>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</si>
  <si>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</si>
  <si>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</si>
  <si>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</si>
  <si>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</si>
  <si>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</si>
  <si>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</si>
  <si>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</si>
  <si>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</si>
  <si>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</si>
  <si>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</si>
  <si>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</si>
  <si>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</si>
  <si>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</si>
  <si>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</si>
  <si>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</si>
  <si>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</si>
  <si>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</si>
  <si>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</si>
  <si>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</si>
  <si>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</si>
  <si>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</si>
  <si>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</si>
  <si>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</si>
  <si>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</si>
  <si>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</si>
  <si>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</si>
  <si>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</si>
  <si>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</si>
  <si>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</si>
  <si>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</si>
  <si>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</si>
  <si>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</si>
  <si>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</si>
  <si>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</si>
  <si>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</si>
  <si>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</si>
  <si>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</si>
  <si>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</si>
  <si>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</si>
  <si>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</si>
  <si>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</si>
  <si>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</si>
  <si>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</si>
  <si>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</si>
  <si>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</si>
  <si>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</si>
  <si>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</si>
  <si>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</si>
  <si>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</si>
  <si>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</si>
  <si>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</si>
  <si>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</si>
  <si>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</si>
  <si>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</si>
  <si>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</si>
  <si>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</si>
  <si>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</si>
  <si>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</si>
  <si>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</si>
  <si>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</si>
  <si>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</si>
  <si>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</si>
  <si>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</si>
  <si>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</si>
  <si>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</si>
  <si>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</si>
  <si>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</si>
  <si>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</si>
  <si>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</si>
  <si>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</si>
  <si>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</si>
  <si>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</si>
  <si>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</si>
  <si>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</si>
  <si>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</si>
  <si>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</si>
  <si>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</si>
  <si>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</si>
  <si>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</si>
  <si>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</si>
  <si>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</si>
  <si>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</si>
  <si>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</si>
  <si>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</si>
  <si>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</si>
  <si>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</si>
  <si>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</si>
  <si>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</si>
  <si>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</si>
  <si>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</si>
  <si>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</si>
  <si>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</si>
  <si>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</si>
  <si>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</si>
  <si>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</si>
  <si>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</si>
  <si>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</si>
  <si>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</si>
  <si>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</si>
  <si>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</si>
  <si>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</si>
  <si>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</si>
  <si>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</si>
  <si>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</si>
  <si>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</si>
  <si>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</si>
  <si>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</si>
  <si>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</si>
  <si>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</si>
  <si>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</si>
  <si>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</si>
  <si>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</si>
  <si>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</si>
  <si>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</si>
  <si>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</si>
  <si>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</si>
  <si>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</si>
  <si>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</si>
  <si>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</si>
  <si>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</si>
  <si>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</si>
  <si>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</si>
  <si>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</si>
  <si>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</si>
  <si>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</si>
  <si>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</si>
  <si>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</si>
  <si>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</si>
  <si>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</si>
  <si>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</si>
  <si>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</si>
  <si>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</si>
  <si>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</si>
  <si>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</si>
  <si>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</si>
  <si>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</si>
  <si>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</si>
  <si>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</si>
  <si>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</si>
  <si>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</si>
  <si>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</si>
  <si>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</si>
  <si>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</si>
  <si>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</si>
  <si>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</si>
  <si>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</si>
  <si>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</si>
  <si>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</si>
  <si>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</si>
  <si>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</si>
  <si>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</si>
  <si>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</si>
  <si>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</si>
  <si>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</si>
  <si>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</si>
  <si>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</si>
  <si>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</si>
  <si>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</si>
  <si>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</si>
  <si>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</si>
  <si>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</si>
  <si>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</si>
  <si>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</si>
  <si>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</si>
  <si>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</si>
  <si>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</si>
  <si>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</si>
  <si>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</si>
  <si>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</si>
  <si>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</si>
  <si>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</si>
  <si>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</si>
  <si>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</si>
  <si>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</si>
  <si>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</si>
  <si>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</si>
  <si>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</si>
  <si>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</si>
  <si>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</si>
  <si>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</si>
  <si>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</si>
  <si>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</si>
  <si>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</si>
  <si>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</si>
  <si>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</si>
  <si>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</si>
  <si>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</si>
  <si>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</si>
  <si>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</si>
  <si>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</si>
  <si>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</si>
  <si>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</si>
  <si>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</si>
  <si>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</si>
  <si>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</si>
  <si>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</si>
  <si>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</si>
  <si>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</si>
  <si>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</si>
  <si>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</si>
  <si>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</si>
  <si>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</si>
  <si>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</si>
  <si>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</si>
  <si>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</si>
  <si>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</si>
  <si>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</si>
  <si>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</si>
  <si>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</si>
  <si>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</si>
  <si>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</si>
  <si>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</si>
  <si>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</si>
  <si>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</si>
  <si>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</si>
  <si>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</si>
  <si>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</si>
  <si>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</si>
  <si>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</si>
  <si>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</si>
  <si>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</si>
  <si>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</si>
  <si>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</si>
  <si>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</si>
  <si>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</si>
  <si>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</si>
  <si>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</si>
  <si>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</si>
  <si>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</si>
  <si>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</si>
  <si>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</si>
  <si>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</si>
  <si>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</si>
  <si>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</si>
  <si>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</si>
  <si>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</si>
  <si>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</si>
  <si>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</si>
  <si>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</si>
  <si>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</si>
  <si>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</si>
  <si>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</si>
  <si>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</si>
  <si>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</si>
  <si>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</si>
  <si>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</si>
  <si>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</si>
  <si>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</si>
  <si>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</si>
  <si>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</si>
  <si>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</si>
  <si>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</si>
  <si>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</si>
  <si>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</si>
  <si>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</si>
  <si>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</si>
  <si>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</si>
  <si>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</si>
  <si>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</si>
  <si>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</si>
  <si>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</si>
  <si>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</si>
  <si>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</si>
  <si>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</si>
  <si>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</si>
  <si>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</si>
  <si>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</si>
  <si>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</si>
  <si>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</si>
  <si>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</si>
  <si>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</si>
  <si>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</si>
  <si>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</si>
  <si>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</si>
  <si>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</si>
  <si>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</si>
  <si>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</si>
  <si>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</si>
  <si>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</si>
  <si>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</si>
  <si>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</si>
  <si>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</si>
  <si>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</si>
  <si>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</si>
  <si>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</si>
  <si>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</si>
  <si>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</si>
  <si>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</si>
  <si>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</si>
  <si>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</si>
  <si>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</si>
  <si>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</si>
  <si>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</si>
  <si>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</si>
  <si>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</si>
  <si>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</si>
  <si>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</si>
  <si>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</si>
  <si>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</si>
  <si>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</si>
  <si>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</si>
  <si>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</si>
  <si>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</si>
  <si>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</si>
  <si>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</si>
  <si>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</si>
  <si>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</si>
  <si>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</si>
  <si>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</si>
  <si>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</si>
  <si>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</si>
  <si>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</si>
  <si>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</si>
  <si>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</si>
  <si>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</si>
  <si>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</si>
  <si>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</si>
  <si>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</si>
  <si>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</si>
  <si>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</si>
  <si>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</si>
  <si>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</si>
  <si>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</si>
  <si>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</si>
  <si>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</si>
  <si>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</si>
  <si>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</si>
  <si>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</si>
  <si>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</si>
  <si>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</si>
  <si>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</si>
  <si>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</si>
  <si>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</si>
  <si>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</si>
  <si>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</si>
  <si>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</si>
  <si>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</si>
  <si>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</si>
  <si>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</si>
  <si>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</si>
  <si>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</si>
  <si>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</si>
  <si>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</si>
  <si>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</si>
  <si>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</si>
  <si>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</si>
  <si>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</si>
  <si>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</si>
  <si>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</si>
  <si>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</si>
  <si>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</si>
  <si>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</si>
  <si>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</si>
  <si>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</si>
  <si>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</si>
  <si>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</si>
  <si>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</si>
  <si>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</si>
  <si>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</si>
  <si>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</si>
  <si>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</si>
  <si>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</si>
  <si>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</si>
  <si>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</si>
  <si>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</si>
  <si>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</si>
  <si>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</si>
  <si>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</si>
  <si>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</si>
  <si>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</si>
  <si>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</si>
  <si>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</si>
  <si>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</si>
  <si>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</si>
  <si>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</si>
  <si>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</si>
  <si>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</si>
  <si>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</si>
  <si>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</si>
  <si>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</si>
  <si>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</si>
  <si>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</si>
  <si>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</si>
  <si>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</si>
  <si>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</si>
  <si>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</si>
  <si>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</si>
  <si>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</si>
  <si>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</si>
  <si>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</si>
  <si>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</si>
  <si>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</si>
  <si>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</si>
  <si>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</si>
  <si>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</si>
  <si>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</si>
  <si>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</si>
  <si>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</si>
  <si>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</si>
  <si>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</si>
  <si>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</si>
  <si>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</si>
  <si>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</si>
  <si>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</si>
  <si>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</si>
  <si>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</si>
  <si>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</si>
  <si>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</si>
  <si>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</si>
  <si>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</si>
  <si>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</si>
  <si>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</si>
  <si>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</si>
  <si>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</si>
  <si>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</si>
  <si>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</si>
  <si>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</si>
  <si>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</si>
  <si>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</si>
  <si>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</si>
  <si>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</si>
  <si>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</si>
  <si>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</si>
  <si>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</si>
  <si>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</si>
  <si>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</si>
  <si>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</si>
  <si>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</si>
  <si>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</si>
  <si>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</si>
  <si>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</si>
  <si>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</si>
  <si>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</si>
  <si>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</si>
  <si>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</si>
  <si>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</si>
  <si>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</si>
  <si>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</si>
  <si>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</si>
  <si>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</si>
  <si>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</si>
  <si>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</si>
  <si>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</si>
  <si>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</si>
  <si>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</si>
  <si>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</si>
  <si>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</si>
  <si>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</si>
  <si>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</si>
  <si>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</si>
  <si>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</si>
  <si>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</si>
  <si>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</si>
  <si>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</si>
  <si>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</si>
  <si>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</si>
  <si>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</si>
  <si>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</si>
  <si>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</si>
  <si>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</si>
  <si>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</si>
  <si>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</si>
  <si>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</si>
  <si>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</si>
  <si>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</si>
  <si>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</si>
  <si>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</si>
  <si>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</si>
  <si>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</si>
  <si>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</si>
  <si>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</si>
  <si>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</si>
  <si>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</si>
  <si>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</si>
  <si>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</si>
  <si>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</si>
  <si>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</si>
  <si>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</si>
  <si>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</si>
  <si>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</si>
  <si>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</si>
  <si>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</si>
  <si>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</si>
  <si>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</si>
  <si>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</si>
  <si>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</si>
  <si>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</si>
  <si>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</si>
  <si>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</si>
  <si>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</si>
  <si>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</si>
  <si>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</si>
  <si>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</si>
  <si>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</si>
  <si>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</si>
  <si>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</si>
  <si>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</si>
  <si>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</si>
  <si>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</si>
  <si>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</si>
  <si>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</si>
  <si>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</si>
  <si>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</si>
  <si>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</si>
  <si>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</si>
  <si>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</si>
  <si>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</si>
  <si>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</si>
  <si>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</si>
  <si>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</si>
  <si>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</si>
  <si>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</si>
  <si>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</si>
  <si>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</si>
  <si>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</si>
  <si>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</si>
  <si>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</si>
  <si>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</si>
  <si>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</si>
  <si>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</si>
  <si>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</si>
  <si>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</si>
  <si>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</si>
  <si>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</si>
  <si>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</si>
  <si>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</si>
  <si>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</si>
  <si>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</si>
  <si>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</si>
  <si>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</si>
  <si>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</si>
  <si>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</si>
  <si>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</si>
  <si>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</si>
  <si>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</si>
  <si>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</si>
  <si>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</si>
  <si>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</si>
  <si>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</si>
  <si>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</si>
  <si>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</si>
  <si>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</si>
  <si>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</si>
  <si>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</si>
  <si>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</si>
  <si>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</si>
  <si>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</si>
  <si>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</si>
  <si>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</si>
  <si>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</si>
  <si>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</si>
  <si>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</si>
  <si>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</si>
  <si>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</si>
  <si>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</si>
  <si>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</si>
  <si>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</si>
  <si>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</si>
  <si>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</si>
  <si>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</si>
  <si>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</si>
  <si>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</si>
  <si>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</si>
  <si>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</si>
  <si>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</si>
  <si>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</si>
  <si>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</si>
  <si>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</si>
  <si>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</si>
  <si>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</si>
  <si>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</si>
  <si>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</si>
  <si>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</si>
  <si>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</si>
  <si>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</si>
  <si>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</si>
  <si>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</si>
  <si>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</si>
  <si>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</si>
  <si>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</si>
  <si>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</si>
  <si>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</si>
  <si>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</si>
  <si>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</si>
  <si>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</si>
  <si>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</si>
  <si>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</si>
  <si>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</si>
  <si>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</si>
  <si>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</si>
  <si>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</si>
  <si>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</si>
  <si>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</si>
  <si>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</si>
  <si>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</si>
  <si>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</si>
  <si>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</si>
  <si>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</si>
  <si>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</si>
  <si>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</si>
  <si>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</si>
  <si>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</si>
  <si>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</si>
  <si>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</si>
  <si>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</si>
  <si>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</si>
  <si>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</si>
  <si>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</si>
  <si>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</si>
  <si>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</si>
  <si>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</si>
  <si>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</si>
  <si>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</si>
  <si>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</si>
  <si>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</si>
  <si>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</si>
  <si>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</si>
  <si>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</si>
  <si>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</si>
  <si>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</si>
  <si>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</si>
  <si>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</si>
  <si>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</si>
  <si>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</si>
  <si>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</si>
  <si>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</si>
  <si>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</si>
  <si>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</si>
  <si>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</si>
  <si>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</si>
  <si>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</si>
  <si>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</si>
  <si>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</si>
  <si>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</si>
  <si>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</si>
  <si>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</si>
  <si>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</si>
  <si>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</si>
  <si>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</si>
  <si>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</si>
  <si>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</si>
  <si>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</si>
  <si>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</si>
  <si>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</si>
  <si>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</si>
  <si>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</si>
  <si>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</si>
  <si>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</si>
  <si>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</si>
  <si>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</si>
  <si>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</si>
  <si>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</si>
  <si>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</si>
  <si>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</si>
  <si>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</si>
  <si>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</si>
  <si>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</si>
  <si>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</si>
  <si>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</si>
  <si>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</si>
  <si>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</si>
  <si>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</si>
  <si>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</si>
  <si>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</si>
  <si>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</si>
  <si>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</si>
  <si>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</si>
  <si>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</si>
  <si>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</si>
  <si>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</si>
  <si>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</si>
  <si>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</si>
  <si>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</si>
  <si>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</si>
  <si>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</si>
  <si>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</si>
  <si>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</si>
  <si>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</si>
  <si>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</si>
  <si>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</si>
  <si>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</si>
  <si>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</si>
  <si>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</si>
  <si>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</si>
  <si>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</si>
  <si>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</si>
  <si>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</si>
  <si>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</si>
  <si>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</si>
  <si>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</si>
  <si>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</si>
  <si>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</si>
  <si>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</si>
  <si>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</si>
  <si>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</si>
  <si>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</si>
  <si>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</si>
  <si>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</si>
  <si>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</si>
  <si>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</si>
  <si>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</si>
  <si>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</si>
  <si>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</si>
  <si>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</si>
  <si>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</si>
  <si>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</si>
  <si>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</si>
  <si>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</si>
  <si>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</si>
  <si>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</si>
  <si>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</si>
  <si>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</si>
  <si>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</si>
  <si>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</si>
  <si>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</si>
  <si>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</si>
  <si>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</si>
  <si>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</si>
  <si>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</si>
  <si>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</si>
  <si>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</si>
  <si>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</si>
  <si>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</si>
  <si>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</si>
  <si>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</si>
  <si>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</si>
  <si>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</si>
  <si>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</si>
  <si>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</si>
  <si>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</si>
  <si>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</si>
  <si>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</si>
  <si>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</si>
  <si>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</si>
  <si>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</si>
  <si>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</si>
  <si>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</si>
  <si>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</si>
  <si>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</si>
  <si>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</si>
  <si>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</si>
  <si>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</si>
  <si>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</si>
  <si>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</si>
  <si>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</si>
  <si>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</si>
  <si>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</si>
  <si>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</si>
  <si>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</si>
  <si>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</si>
  <si>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</si>
  <si>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</si>
  <si>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</si>
  <si>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</si>
  <si>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</si>
  <si>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</si>
  <si>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</si>
  <si>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</si>
  <si>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</si>
  <si>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</si>
  <si>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</si>
  <si>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</si>
  <si>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</si>
  <si>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</si>
  <si>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</si>
  <si>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</si>
  <si>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</si>
  <si>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</si>
  <si>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</si>
  <si>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</si>
  <si>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</si>
  <si>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</si>
  <si>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</si>
  <si>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</si>
  <si>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</si>
  <si>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</si>
  <si>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</si>
  <si>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</si>
  <si>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</si>
  <si>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</si>
  <si>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</si>
  <si>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</si>
  <si>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</si>
  <si>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</si>
  <si>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</si>
  <si>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</si>
  <si>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</si>
  <si>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</si>
  <si>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</si>
  <si>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</si>
  <si>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</si>
  <si>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</si>
  <si>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</si>
  <si>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</si>
  <si>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</si>
  <si>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</si>
  <si>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</si>
  <si>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</si>
  <si>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</si>
  <si>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</si>
  <si>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</si>
  <si>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</si>
  <si>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</si>
  <si>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</si>
  <si>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</si>
  <si>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</si>
  <si>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</si>
  <si>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</si>
  <si>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</si>
  <si>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</si>
  <si>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</si>
  <si>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</si>
  <si>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</si>
  <si>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</si>
  <si>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</si>
  <si>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</si>
  <si>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</si>
  <si>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</si>
  <si>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</si>
  <si>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</si>
  <si>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</si>
  <si>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</si>
  <si>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</si>
  <si>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</si>
  <si>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</si>
  <si>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</si>
  <si>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</si>
  <si>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</si>
  <si>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</si>
  <si>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</si>
  <si>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</si>
  <si>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</si>
  <si>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</si>
  <si>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</si>
  <si>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</si>
  <si>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</si>
  <si>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</si>
  <si>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</si>
  <si>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</si>
  <si>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</si>
  <si>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</si>
  <si>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</si>
  <si>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</si>
  <si>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</si>
  <si>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</si>
  <si>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</si>
  <si>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</si>
  <si>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</si>
  <si>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</si>
  <si>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</si>
  <si>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</si>
  <si>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</si>
  <si>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</si>
  <si>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</si>
  <si>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</si>
  <si>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</si>
  <si>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</si>
  <si>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</si>
  <si>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</si>
  <si>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</si>
  <si>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</si>
  <si>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</si>
  <si>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</si>
  <si>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</si>
  <si>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</si>
  <si>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</si>
  <si>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</si>
  <si>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</si>
  <si>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</si>
  <si>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</si>
  <si>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</si>
  <si>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</si>
  <si>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</si>
  <si>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</si>
  <si>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</si>
  <si>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</si>
  <si>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</si>
  <si>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</si>
  <si>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</si>
  <si>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</si>
  <si>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</si>
  <si>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</si>
  <si>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</si>
  <si>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</si>
  <si>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</si>
  <si>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</si>
  <si>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</si>
  <si>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</si>
  <si>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</si>
  <si>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</si>
  <si>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</si>
  <si>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</si>
  <si>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</si>
  <si>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</si>
  <si>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</si>
  <si>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</si>
  <si>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</si>
  <si>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</si>
  <si>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</si>
  <si>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</si>
  <si>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</si>
  <si>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</si>
  <si>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</si>
  <si>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</si>
  <si>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</si>
  <si>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</si>
  <si>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</si>
  <si>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</si>
  <si>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</si>
  <si>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</si>
  <si>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</si>
  <si>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</si>
  <si>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</si>
  <si>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</si>
  <si>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</si>
  <si>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</si>
  <si>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</si>
  <si>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</si>
  <si>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</si>
  <si>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</si>
  <si>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</si>
  <si>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</si>
  <si>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</si>
  <si>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</si>
  <si>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</si>
  <si>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</si>
  <si>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</si>
  <si>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</si>
  <si>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</si>
  <si>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</si>
  <si>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</si>
  <si>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</si>
  <si>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</si>
  <si>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</si>
  <si>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</si>
  <si>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</si>
  <si>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</si>
  <si>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</si>
  <si>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</si>
  <si>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</si>
  <si>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</si>
  <si>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</si>
  <si>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</si>
  <si>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</si>
  <si>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</si>
  <si>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</si>
  <si>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</si>
  <si>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</si>
  <si>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</si>
  <si>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</si>
  <si>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</si>
  <si>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</si>
  <si>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</si>
  <si>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</si>
  <si>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</si>
  <si>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</si>
  <si>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</si>
  <si>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</si>
  <si>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</si>
  <si>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</si>
  <si>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</si>
  <si>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</si>
  <si>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</si>
  <si>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</si>
  <si>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</si>
  <si>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</si>
  <si>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</si>
  <si>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</si>
  <si>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</si>
  <si>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</si>
  <si>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</si>
  <si>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</si>
  <si>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</si>
  <si>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</si>
  <si>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</si>
  <si>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</si>
  <si>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</si>
  <si>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</si>
  <si>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</si>
  <si>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</si>
  <si>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</si>
  <si>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</si>
  <si>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</si>
  <si>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</si>
  <si>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</si>
  <si>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</si>
  <si>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</si>
  <si>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</si>
  <si>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</si>
  <si>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</si>
  <si>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</si>
  <si>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</si>
  <si>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</si>
  <si>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</si>
  <si>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</si>
  <si>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</si>
  <si>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</si>
  <si>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</si>
  <si>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</si>
  <si>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</si>
  <si>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</si>
  <si>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</si>
  <si>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</si>
  <si>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</si>
  <si>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</si>
  <si>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</si>
  <si>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</si>
  <si>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</si>
  <si>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</si>
  <si>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</si>
  <si>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</si>
  <si>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</si>
  <si>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</si>
  <si>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</si>
  <si>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</si>
  <si>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</si>
  <si>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</si>
  <si>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</si>
  <si>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</si>
  <si>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</si>
  <si>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</si>
  <si>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</si>
  <si>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</si>
  <si>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</si>
  <si>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</si>
  <si>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</si>
  <si>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</si>
  <si>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</si>
  <si>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</si>
  <si>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</si>
  <si>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</si>
  <si>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</si>
  <si>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</si>
  <si>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</si>
  <si>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</si>
  <si>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</si>
  <si>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</si>
  <si>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</si>
  <si>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</si>
  <si>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</si>
  <si>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</si>
  <si>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</si>
  <si>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</si>
  <si>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</si>
  <si>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</si>
  <si>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</si>
  <si>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</si>
  <si>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</si>
  <si>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</si>
  <si>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</si>
  <si>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</si>
  <si>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</si>
  <si>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</si>
  <si>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</si>
  <si>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</si>
  <si>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</si>
  <si>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</si>
  <si>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</si>
  <si>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</si>
  <si>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</si>
  <si>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</si>
  <si>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</si>
  <si>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</si>
  <si>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</si>
  <si>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</si>
  <si>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</si>
  <si>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</si>
  <si>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</si>
  <si>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</si>
  <si>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</si>
  <si>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</si>
  <si>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</si>
  <si>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</si>
  <si>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</si>
  <si>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</si>
  <si>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</si>
  <si>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</si>
  <si>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</si>
  <si>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</si>
  <si>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</si>
  <si>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</si>
  <si>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</si>
  <si>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</si>
  <si>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</si>
  <si>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</si>
  <si>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</si>
  <si>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</si>
  <si>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</si>
  <si>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</si>
  <si>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</si>
  <si>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</si>
  <si>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</si>
  <si>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</si>
  <si>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</si>
  <si>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</si>
  <si>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</si>
  <si>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</si>
  <si>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</si>
  <si>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</si>
  <si>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</si>
  <si>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</si>
  <si>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</si>
  <si>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</si>
  <si>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</si>
  <si>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</si>
  <si>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</si>
  <si>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</si>
  <si>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</si>
  <si>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</si>
  <si>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</si>
  <si>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</si>
  <si>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</si>
  <si>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</si>
  <si>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</si>
  <si>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</si>
  <si>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</si>
  <si>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</si>
  <si>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</si>
  <si>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</si>
  <si>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</si>
  <si>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</si>
  <si>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</si>
  <si>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</si>
  <si>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</si>
  <si>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</si>
  <si>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</si>
  <si>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</si>
  <si>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</si>
  <si>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</si>
  <si>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</si>
  <si>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</si>
  <si>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</si>
  <si>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</si>
  <si>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</si>
  <si>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</si>
  <si>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</si>
  <si>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</si>
  <si>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</si>
  <si>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</si>
  <si>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</si>
  <si>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</si>
  <si>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</si>
  <si>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</si>
  <si>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</si>
  <si>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</si>
  <si>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</si>
  <si>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</si>
  <si>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</si>
  <si>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</si>
  <si>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</si>
  <si>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</si>
  <si>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</si>
  <si>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</si>
  <si>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</si>
  <si>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</si>
  <si>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</si>
  <si>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</si>
  <si>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</si>
  <si>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</si>
  <si>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</si>
  <si>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</si>
  <si>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</si>
  <si>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</si>
  <si>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</si>
  <si>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</si>
  <si>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</si>
  <si>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</si>
  <si>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</si>
  <si>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</si>
  <si>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</si>
  <si>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</si>
  <si>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</si>
  <si>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</si>
  <si>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</si>
  <si>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</si>
  <si>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</si>
  <si>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</si>
  <si>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</si>
  <si>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</si>
  <si>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</si>
  <si>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</si>
  <si>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</si>
  <si>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</si>
  <si>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</si>
  <si>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</si>
  <si>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</si>
  <si>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</si>
  <si>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</si>
  <si>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</si>
  <si>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</si>
  <si>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</si>
  <si>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</si>
  <si>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</si>
  <si>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</si>
  <si>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</si>
  <si>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</si>
  <si>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</si>
  <si>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</si>
  <si>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</si>
  <si>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</si>
  <si>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</si>
  <si>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</si>
  <si>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</si>
  <si>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</si>
  <si>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</si>
  <si>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</si>
  <si>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</si>
  <si>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</si>
  <si>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</si>
  <si>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</si>
  <si>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</si>
  <si>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</si>
  <si>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</si>
  <si>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</si>
  <si>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</si>
  <si>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</si>
  <si>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</si>
  <si>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</si>
  <si>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</si>
  <si>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</si>
  <si>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</si>
  <si>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</si>
  <si>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</si>
  <si>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</si>
  <si>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</si>
  <si>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</si>
  <si>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</si>
  <si>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</si>
  <si>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</si>
  <si>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</si>
  <si>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</si>
  <si>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</si>
  <si>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</si>
  <si>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</si>
  <si>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</si>
  <si>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</si>
  <si>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</si>
  <si>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</si>
  <si>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</si>
  <si>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</si>
  <si>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</si>
  <si>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</si>
  <si>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</si>
  <si>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</si>
  <si>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</si>
  <si>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</si>
  <si>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</si>
  <si>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</si>
  <si>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</si>
  <si>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</si>
  <si>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</si>
  <si>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</si>
  <si>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</si>
  <si>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</si>
  <si>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</si>
  <si>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</si>
  <si>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</si>
  <si>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</si>
  <si>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</si>
  <si>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</si>
  <si>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</si>
  <si>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</si>
  <si>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</si>
  <si>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</si>
  <si>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</si>
  <si>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</si>
  <si>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</si>
  <si>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</si>
  <si>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</si>
  <si>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</si>
  <si>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</si>
  <si>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</si>
  <si>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</si>
  <si>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</si>
  <si>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</si>
  <si>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</si>
  <si>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</si>
  <si>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</si>
  <si>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</si>
  <si>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</si>
  <si>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</si>
  <si>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</si>
  <si>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</si>
  <si>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</si>
  <si>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</si>
  <si>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</si>
  <si>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</si>
  <si>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</si>
  <si>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</si>
  <si>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</si>
  <si>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</si>
  <si>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</si>
  <si>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</si>
  <si>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</si>
  <si>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</si>
  <si>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</si>
  <si>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</si>
  <si>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</si>
  <si>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</si>
  <si>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</si>
  <si>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</si>
  <si>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</si>
  <si>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</si>
  <si>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</si>
  <si>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</si>
  <si>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</si>
  <si>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</si>
  <si>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</si>
  <si>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</si>
  <si>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</si>
  <si>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</si>
  <si>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</si>
  <si>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</si>
  <si>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</si>
  <si>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</si>
  <si>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</si>
  <si>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</si>
  <si>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</si>
  <si>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</si>
  <si>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</si>
  <si>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</si>
  <si>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</si>
  <si>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</si>
  <si>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</si>
  <si>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</si>
  <si>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</si>
  <si>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</si>
  <si>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</si>
  <si>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</si>
  <si>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</si>
  <si>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</si>
  <si>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</si>
  <si>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</si>
  <si>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</si>
  <si>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</si>
  <si>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</si>
  <si>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</si>
  <si>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</si>
  <si>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</si>
  <si>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</si>
  <si>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</si>
  <si>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</si>
  <si>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</si>
  <si>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</si>
  <si>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</si>
  <si>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</si>
  <si>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</si>
  <si>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</si>
  <si>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</si>
  <si>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</si>
  <si>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</si>
  <si>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</si>
  <si>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</si>
  <si>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</si>
  <si>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</si>
  <si>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</si>
  <si>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</si>
  <si>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</si>
  <si>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</si>
  <si>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</si>
  <si>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</si>
  <si>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</si>
  <si>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</si>
  <si>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</si>
  <si>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</si>
  <si>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</si>
  <si>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</si>
  <si>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</si>
  <si>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</si>
  <si>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</si>
  <si>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</si>
  <si>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</si>
  <si>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</si>
  <si>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</si>
  <si>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</si>
  <si>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</si>
  <si>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</si>
  <si>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</si>
  <si>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</si>
  <si>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</si>
  <si>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</si>
  <si>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</si>
  <si>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</si>
  <si>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</si>
  <si>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</si>
  <si>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</si>
  <si>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</si>
  <si>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</si>
  <si>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</si>
  <si>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</si>
  <si>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</si>
  <si>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</si>
  <si>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</si>
  <si>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</si>
  <si>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</si>
  <si>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</si>
  <si>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</si>
  <si>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</si>
  <si>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</si>
  <si>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</si>
  <si>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</si>
  <si>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</si>
  <si>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</si>
  <si>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</si>
  <si>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</si>
  <si>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</si>
  <si>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</si>
  <si>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</si>
  <si>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</si>
  <si>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</si>
  <si>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</si>
  <si>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</si>
  <si>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</si>
  <si>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</si>
  <si>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</si>
  <si>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</si>
  <si>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</si>
  <si>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</si>
  <si>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</si>
  <si>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</si>
  <si>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</si>
  <si>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</si>
  <si>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</si>
  <si>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</si>
  <si>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</si>
  <si>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</si>
  <si>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</si>
  <si>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</si>
  <si>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</si>
  <si>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</si>
  <si>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</si>
  <si>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</si>
  <si>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</si>
  <si>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</si>
  <si>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</si>
  <si>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</si>
  <si>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</si>
  <si>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</si>
  <si>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</si>
  <si>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</si>
  <si>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</si>
  <si>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</si>
  <si>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</si>
  <si>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</si>
  <si>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</si>
  <si>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</si>
  <si>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</si>
  <si>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</si>
  <si>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</si>
  <si>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</si>
  <si>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</si>
  <si>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</si>
  <si>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</si>
  <si>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</si>
  <si>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</si>
  <si>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</si>
  <si>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</si>
  <si>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</si>
  <si>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</si>
  <si>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</si>
  <si>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</si>
  <si>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</si>
  <si>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</si>
  <si>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</si>
  <si>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</si>
  <si>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</si>
  <si>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</si>
  <si>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</si>
  <si>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</si>
  <si>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</si>
  <si>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</si>
  <si>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</si>
  <si>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</si>
  <si>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</si>
  <si>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</si>
  <si>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</si>
  <si>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</si>
  <si>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</si>
  <si>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</si>
  <si>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</si>
  <si>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</si>
  <si>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</si>
  <si>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</si>
  <si>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</si>
  <si>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</si>
  <si>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</si>
  <si>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</si>
  <si>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</si>
  <si>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</si>
  <si>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</si>
  <si>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</si>
  <si>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</si>
  <si>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</si>
  <si>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</si>
  <si>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</si>
  <si>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</si>
  <si>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</si>
  <si>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</si>
  <si>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</si>
  <si>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</si>
  <si>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</si>
  <si>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</si>
  <si>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</si>
  <si>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</si>
  <si>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</si>
  <si>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</si>
  <si>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</si>
  <si>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</si>
  <si>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</si>
  <si>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</si>
  <si>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</si>
  <si>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</si>
  <si>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</si>
  <si>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</si>
  <si>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</si>
  <si>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</si>
  <si>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</si>
  <si>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</si>
  <si>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</si>
  <si>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</si>
  <si>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</si>
  <si>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</si>
  <si>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</si>
  <si>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</si>
  <si>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</si>
  <si>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</si>
  <si>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</si>
  <si>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</si>
  <si>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</si>
  <si>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</si>
  <si>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</si>
  <si>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</si>
  <si>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</si>
  <si>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</si>
  <si>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</si>
  <si>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</si>
  <si>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</si>
  <si>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</si>
  <si>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</si>
  <si>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</si>
  <si>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</si>
  <si>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</si>
  <si>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</si>
  <si>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</si>
  <si>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</si>
  <si>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</si>
  <si>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</si>
  <si>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</si>
  <si>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</si>
  <si>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</si>
  <si>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</si>
  <si>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</si>
  <si>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</si>
  <si>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</si>
  <si>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</si>
  <si>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</si>
  <si>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</si>
  <si>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</si>
  <si>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</si>
  <si>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</si>
  <si>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</si>
  <si>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</si>
  <si>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</si>
  <si>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</si>
  <si>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</si>
  <si>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</si>
  <si>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</si>
  <si>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</si>
  <si>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</si>
  <si>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</si>
  <si>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</si>
  <si>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</si>
  <si>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</si>
  <si>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</si>
  <si>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</si>
  <si>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</si>
  <si>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</si>
  <si>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</si>
  <si>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</si>
  <si>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</si>
  <si>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</si>
  <si>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</si>
  <si>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</si>
  <si>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</si>
  <si>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</si>
  <si>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</si>
  <si>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</si>
  <si>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</si>
  <si>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</si>
  <si>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</si>
  <si>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</si>
  <si>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</si>
  <si>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</si>
  <si>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</si>
  <si>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</si>
  <si>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</si>
  <si>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</si>
  <si>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</si>
  <si>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</si>
  <si>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</si>
  <si>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</si>
  <si>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</si>
  <si>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</si>
  <si>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</si>
  <si>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</si>
  <si>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</si>
  <si>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</si>
  <si>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</si>
  <si>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</si>
  <si>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</si>
  <si>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</si>
  <si>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</si>
  <si>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</si>
  <si>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</si>
  <si>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</si>
  <si>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</si>
  <si>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</si>
  <si>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</si>
  <si>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</si>
  <si>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</si>
  <si>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</si>
  <si>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</si>
  <si>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</si>
  <si>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</si>
  <si>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</si>
  <si>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</si>
  <si>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</si>
  <si>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</si>
  <si>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</si>
  <si>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</si>
  <si>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</si>
  <si>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</si>
  <si>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</si>
  <si>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</si>
  <si>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</si>
  <si>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</si>
  <si>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</si>
  <si>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</si>
  <si>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</si>
  <si>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</si>
  <si>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</si>
  <si>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</si>
  <si>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</si>
  <si>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</si>
  <si>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</si>
  <si>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</si>
  <si>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</si>
  <si>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</si>
  <si>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</si>
  <si>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</si>
  <si>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</si>
  <si>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</si>
  <si>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</si>
  <si>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</si>
  <si>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</si>
  <si>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</si>
  <si>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</si>
  <si>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</si>
  <si>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</si>
  <si>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</si>
  <si>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</si>
  <si>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</si>
  <si>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</si>
  <si>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</si>
  <si>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</si>
  <si>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</si>
  <si>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</si>
  <si>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</si>
  <si>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</si>
  <si>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</si>
  <si>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</si>
  <si>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</si>
  <si>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</si>
  <si>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</si>
  <si>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</si>
  <si>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</si>
  <si>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</si>
  <si>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</si>
  <si>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</si>
  <si>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</si>
  <si>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</si>
  <si>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</si>
  <si>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</si>
  <si>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</si>
  <si>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</si>
  <si>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</si>
  <si>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</si>
  <si>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</si>
  <si>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</si>
  <si>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</si>
  <si>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</si>
  <si>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</si>
  <si>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</si>
  <si>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</si>
  <si>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</si>
  <si>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</si>
  <si>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</si>
  <si>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</si>
  <si>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</si>
  <si>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</si>
  <si>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</si>
  <si>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</si>
  <si>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</si>
  <si>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</si>
  <si>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</si>
  <si>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</si>
  <si>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</si>
  <si>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</si>
  <si>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</si>
  <si>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</si>
  <si>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</si>
  <si>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</si>
  <si>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</si>
  <si>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</si>
  <si>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</si>
  <si>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</si>
  <si>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</si>
  <si>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</si>
  <si>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</si>
  <si>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</si>
  <si>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</si>
  <si>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</si>
  <si>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</si>
  <si>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</si>
  <si>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</si>
  <si>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</si>
  <si>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</si>
  <si>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</si>
  <si>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</si>
  <si>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</si>
  <si>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</si>
  <si>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</si>
  <si>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</si>
  <si>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</si>
  <si>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</si>
  <si>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</si>
  <si>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</si>
  <si>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</si>
  <si>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</si>
  <si>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</si>
  <si>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</si>
  <si>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</si>
  <si>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</si>
  <si>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</si>
  <si>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</si>
  <si>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</si>
  <si>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</si>
  <si>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</si>
  <si>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</si>
  <si>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</si>
  <si>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</si>
  <si>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</si>
  <si>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</si>
  <si>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</si>
  <si>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</si>
  <si>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</si>
  <si>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</si>
  <si>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</si>
  <si>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</si>
  <si>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</si>
  <si>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</si>
  <si>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</si>
  <si>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</si>
  <si>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</si>
  <si>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</si>
  <si>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</si>
  <si>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</si>
  <si>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</si>
  <si>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</si>
  <si>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</si>
  <si>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</si>
  <si>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</si>
  <si>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</si>
  <si>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</si>
  <si>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</si>
  <si>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</si>
  <si>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</si>
  <si>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</si>
  <si>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</si>
  <si>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</si>
  <si>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</si>
  <si>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</si>
  <si>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</si>
  <si>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</si>
  <si>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</si>
  <si>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</si>
  <si>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</si>
  <si>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</si>
  <si>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</si>
  <si>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</si>
  <si>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</si>
  <si>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</si>
  <si>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</si>
  <si>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</si>
  <si>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</si>
  <si>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</si>
  <si>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</si>
  <si>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</si>
  <si>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</si>
  <si>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</si>
  <si>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</si>
  <si>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</si>
  <si>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</si>
  <si>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</si>
  <si>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</si>
  <si>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</si>
  <si>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</si>
  <si>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</si>
  <si>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</si>
  <si>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</si>
  <si>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</si>
  <si>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</si>
  <si>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</si>
  <si>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</si>
  <si>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</si>
  <si>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</si>
  <si>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</si>
  <si>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</si>
  <si>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</si>
  <si>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</si>
  <si>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</si>
  <si>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</si>
  <si>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</si>
  <si>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</si>
  <si>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</si>
  <si>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</si>
  <si>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</si>
  <si>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</si>
  <si>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</si>
  <si>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</si>
  <si>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</si>
  <si>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</si>
  <si>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</si>
  <si>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</si>
  <si>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</si>
  <si>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</si>
  <si>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</si>
  <si>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</si>
  <si>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</si>
  <si>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</si>
  <si>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</si>
  <si>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</si>
  <si>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</si>
  <si>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</si>
  <si>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</si>
  <si>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</si>
  <si>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</si>
  <si>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</si>
  <si>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</si>
  <si>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</si>
  <si>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</si>
  <si>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</si>
  <si>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</si>
  <si>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</si>
  <si>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</si>
  <si>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</si>
  <si>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</si>
  <si>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</si>
  <si>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</si>
  <si>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</si>
  <si>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</si>
  <si>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</si>
  <si>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</si>
  <si>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</si>
  <si>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</si>
  <si>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</si>
  <si>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</si>
  <si>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</si>
  <si>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</si>
  <si>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</si>
  <si>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</si>
  <si>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</si>
  <si>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</si>
  <si>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</si>
  <si>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</si>
  <si>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</si>
  <si>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</si>
  <si>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</si>
  <si>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</si>
  <si>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</si>
  <si>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</si>
  <si>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</si>
  <si>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</si>
  <si>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</si>
  <si>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</si>
  <si>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</si>
  <si>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</si>
  <si>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</si>
  <si>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</si>
  <si>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</si>
  <si>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</si>
  <si>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</si>
  <si>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</si>
  <si>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</si>
  <si>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</si>
  <si>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</si>
  <si>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</si>
  <si>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</si>
  <si>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</si>
  <si>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</si>
  <si>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</si>
  <si>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</si>
  <si>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</si>
  <si>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</si>
  <si>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</si>
  <si>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</si>
  <si>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</si>
  <si>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</si>
  <si>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</si>
  <si>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</si>
  <si>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</si>
  <si>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</si>
  <si>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</si>
  <si>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</si>
  <si>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</si>
  <si>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</si>
  <si>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</si>
  <si>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</si>
  <si>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</si>
  <si>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</si>
  <si>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</si>
  <si>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</si>
  <si>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</si>
  <si>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</si>
  <si>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</si>
  <si>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</si>
  <si>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</si>
  <si>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</si>
  <si>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</si>
  <si>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</si>
  <si>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</si>
  <si>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</si>
  <si>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</si>
  <si>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</si>
  <si>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</si>
  <si>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</si>
  <si>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</si>
  <si>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</si>
  <si>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</si>
  <si>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</si>
  <si>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</si>
  <si>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</si>
  <si>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</si>
  <si>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</si>
  <si>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</si>
  <si>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</si>
  <si>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</si>
  <si>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</si>
  <si>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</si>
  <si>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</si>
  <si>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</si>
  <si>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</si>
  <si>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</si>
  <si>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</si>
  <si>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</si>
  <si>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</si>
  <si>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</si>
  <si>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</si>
  <si>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</si>
  <si>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</si>
  <si>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</si>
  <si>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</si>
  <si>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</si>
  <si>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</si>
  <si>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</si>
  <si>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</si>
  <si>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</si>
  <si>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</si>
  <si>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</si>
  <si>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</si>
  <si>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</si>
  <si>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</si>
  <si>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</si>
  <si>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</si>
  <si>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</si>
  <si>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</si>
  <si>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</si>
  <si>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</si>
  <si>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</si>
  <si>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</si>
  <si>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</si>
  <si>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</si>
  <si>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</si>
  <si>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</si>
  <si>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</si>
  <si>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</si>
  <si>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</si>
  <si>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</si>
  <si>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</si>
  <si>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</si>
  <si>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</si>
  <si>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</si>
  <si>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</si>
  <si>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</si>
  <si>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</si>
  <si>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</si>
  <si>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</si>
  <si>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</si>
  <si>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</si>
  <si>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</si>
  <si>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</si>
  <si>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</si>
  <si>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</si>
  <si>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</si>
  <si>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</si>
  <si>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</si>
  <si>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</si>
  <si>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</si>
  <si>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</si>
  <si>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</si>
  <si>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</si>
  <si>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</si>
  <si>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</si>
  <si>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</si>
  <si>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</si>
  <si>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</si>
  <si>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</si>
  <si>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</si>
  <si>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</si>
  <si>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</si>
  <si>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</si>
  <si>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</si>
  <si>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</si>
  <si>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</si>
  <si>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</si>
  <si>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</si>
  <si>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</si>
  <si>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</si>
  <si>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</si>
  <si>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</si>
  <si>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</si>
  <si>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</si>
  <si>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</si>
  <si>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</si>
  <si>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</si>
  <si>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</si>
  <si>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</si>
  <si>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</si>
  <si>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</si>
  <si>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</si>
  <si>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</si>
  <si>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</si>
  <si>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</si>
  <si>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</si>
  <si>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</si>
  <si>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</si>
  <si>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</si>
  <si>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</si>
  <si>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</si>
  <si>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</si>
  <si>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</si>
  <si>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</si>
  <si>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</si>
  <si>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</si>
  <si>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</si>
  <si>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</si>
  <si>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</si>
  <si>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</si>
  <si>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</si>
  <si>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</si>
  <si>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</si>
  <si>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</si>
  <si>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</si>
  <si>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</si>
  <si>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</si>
  <si>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</si>
  <si>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</si>
  <si>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</si>
  <si>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</si>
  <si>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</si>
  <si>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</si>
  <si>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</si>
  <si>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</si>
  <si>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</si>
  <si>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</si>
  <si>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</si>
  <si>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</si>
  <si>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</si>
  <si>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</si>
  <si>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</si>
  <si>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</si>
  <si>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</si>
  <si>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</si>
  <si>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</si>
  <si>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</si>
  <si>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</si>
  <si>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</si>
  <si>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</si>
  <si>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</si>
  <si>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</si>
  <si>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</si>
  <si>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</si>
  <si>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</si>
  <si>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</si>
  <si>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</si>
  <si>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</si>
  <si>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</si>
  <si>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</si>
  <si>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</si>
  <si>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</si>
  <si>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</si>
  <si>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</si>
  <si>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</si>
  <si>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</si>
  <si>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</si>
  <si>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</si>
  <si>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</si>
  <si>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</si>
  <si>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</si>
  <si>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</si>
  <si>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</si>
  <si>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</si>
  <si>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</si>
  <si>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</si>
  <si>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</si>
  <si>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</si>
  <si>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</si>
  <si>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</si>
  <si>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</si>
  <si>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</si>
  <si>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</si>
  <si>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</si>
  <si>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</si>
  <si>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</si>
  <si>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</si>
  <si>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</si>
  <si>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</si>
  <si>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</si>
  <si>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</si>
  <si>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</si>
  <si>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</si>
  <si>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</si>
  <si>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</si>
  <si>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</si>
  <si>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</si>
  <si>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</si>
  <si>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</si>
  <si>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</si>
  <si>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</si>
  <si>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</si>
  <si>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</si>
  <si>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</si>
  <si>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</si>
  <si>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</si>
  <si>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</si>
  <si>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</si>
  <si>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</si>
  <si>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</si>
  <si>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</si>
  <si>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</si>
  <si>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</si>
  <si>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</si>
  <si>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</si>
  <si>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</si>
  <si>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</si>
  <si>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</si>
  <si>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</si>
  <si>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</si>
  <si>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</si>
  <si>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</si>
  <si>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</si>
  <si>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</si>
  <si>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</si>
  <si>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</si>
  <si>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</si>
  <si>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</si>
  <si>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</si>
  <si>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</si>
  <si>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</si>
  <si>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</si>
  <si>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</si>
  <si>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</si>
  <si>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</si>
  <si>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</si>
  <si>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</si>
  <si>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</si>
  <si>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</si>
  <si>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</si>
  <si>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</si>
  <si>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</si>
  <si>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</si>
  <si>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</si>
  <si>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</si>
  <si>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</si>
  <si>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</si>
  <si>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</si>
  <si>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</si>
  <si>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</si>
  <si>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</si>
  <si>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</si>
  <si>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</si>
  <si>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</si>
  <si>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</si>
  <si>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</si>
  <si>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</si>
  <si>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</si>
  <si>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</si>
  <si>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</si>
  <si>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</si>
  <si>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</si>
  <si>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</si>
  <si>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</si>
  <si>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</si>
  <si>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</si>
  <si>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</si>
  <si>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</si>
  <si>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</si>
  <si>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</si>
  <si>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</si>
  <si>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</si>
  <si>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</si>
  <si>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</si>
  <si>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</si>
  <si>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</si>
  <si>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</si>
  <si>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</si>
  <si>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</si>
  <si>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</si>
  <si>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</si>
  <si>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</si>
  <si>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</si>
  <si>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</si>
  <si>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</si>
  <si>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</si>
  <si>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</si>
  <si>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</si>
  <si>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</si>
  <si>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</si>
  <si>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</si>
  <si>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</si>
  <si>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</si>
  <si>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</si>
  <si>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</si>
  <si>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</si>
  <si>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</si>
  <si>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</si>
  <si>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</si>
  <si>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</si>
  <si>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</si>
  <si>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</si>
  <si>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</si>
  <si>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</si>
  <si>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</si>
  <si>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</si>
  <si>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</si>
  <si>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</si>
  <si>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</si>
  <si>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</si>
  <si>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</si>
  <si>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</si>
  <si>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</si>
  <si>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</si>
  <si>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</si>
  <si>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</si>
  <si>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</si>
  <si>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</si>
  <si>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</si>
  <si>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</si>
  <si>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</si>
  <si>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</si>
  <si>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</si>
  <si>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</si>
  <si>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</si>
  <si>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</si>
  <si>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</si>
  <si>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</si>
  <si>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</si>
  <si>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</si>
  <si>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</si>
  <si>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</si>
  <si>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</si>
  <si>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</si>
  <si>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</si>
  <si>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</si>
  <si>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</si>
  <si>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</si>
  <si>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</si>
  <si>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</si>
  <si>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</si>
  <si>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</si>
  <si>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</si>
  <si>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</si>
  <si>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</si>
  <si>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</si>
  <si>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</si>
  <si>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</si>
  <si>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</si>
  <si>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</si>
  <si>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</si>
  <si>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</si>
  <si>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</si>
  <si>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</si>
  <si>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</si>
  <si>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</si>
  <si>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</si>
  <si>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</si>
  <si>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</si>
  <si>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</si>
  <si>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</si>
  <si>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</si>
  <si>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</si>
  <si>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</si>
  <si>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</si>
  <si>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</si>
  <si>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</si>
  <si>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</si>
  <si>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</si>
  <si>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</si>
  <si>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</si>
  <si>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</si>
  <si>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</si>
  <si>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</si>
  <si>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</si>
  <si>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</si>
  <si>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</si>
  <si>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</si>
  <si>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</si>
  <si>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</si>
  <si>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</si>
  <si>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</si>
  <si>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</si>
  <si>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</si>
  <si>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</si>
  <si>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</si>
  <si>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</si>
  <si>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</si>
  <si>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</si>
  <si>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</si>
  <si>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</si>
  <si>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</si>
  <si>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</si>
  <si>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</si>
  <si>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</si>
  <si>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</si>
  <si>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</si>
  <si>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</si>
  <si>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</si>
  <si>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</si>
  <si>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</si>
  <si>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</si>
  <si>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</si>
  <si>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</si>
  <si>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</si>
  <si>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</si>
  <si>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</si>
  <si>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</si>
  <si>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</si>
  <si>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</si>
  <si>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</si>
  <si>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</si>
  <si>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</si>
  <si>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</si>
  <si>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</si>
  <si>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</si>
  <si>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</si>
  <si>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</si>
  <si>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</si>
  <si>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</si>
  <si>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</si>
  <si>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</si>
  <si>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</si>
  <si>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</si>
  <si>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</si>
  <si>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</si>
  <si>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</si>
  <si>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</si>
  <si>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</si>
  <si>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</si>
  <si>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</si>
  <si>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</si>
  <si>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</si>
  <si>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</si>
  <si>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</si>
  <si>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</si>
  <si>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</si>
  <si>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</si>
  <si>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</si>
  <si>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</si>
  <si>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</si>
  <si>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</si>
  <si>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</si>
  <si>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</si>
  <si>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</si>
  <si>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</si>
  <si>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</si>
  <si>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</si>
  <si>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</si>
  <si>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</si>
  <si>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</si>
  <si>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</si>
  <si>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</si>
  <si>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</si>
  <si>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</si>
  <si>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</si>
  <si>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</si>
  <si>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</si>
  <si>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</si>
  <si>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</si>
  <si>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</si>
  <si>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</si>
  <si>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</si>
  <si>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</si>
  <si>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</si>
  <si>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</si>
  <si>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</si>
  <si>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</si>
  <si>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</si>
  <si>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</si>
  <si>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</si>
  <si>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</si>
  <si>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</si>
  <si>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</si>
  <si>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</si>
  <si>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</si>
  <si>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</si>
  <si>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</si>
  <si>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</si>
  <si>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</si>
  <si>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</si>
  <si>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</si>
  <si>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</si>
  <si>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</si>
  <si>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</si>
  <si>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</si>
  <si>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</si>
  <si>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</si>
  <si>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</si>
  <si>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</si>
  <si>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</si>
  <si>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</si>
  <si>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</si>
  <si>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</si>
  <si>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</si>
  <si>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</si>
  <si>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</si>
  <si>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</si>
  <si>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</si>
  <si>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</si>
  <si>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</si>
  <si>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</si>
  <si>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</si>
  <si>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</si>
  <si>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</si>
  <si>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</si>
  <si>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</si>
  <si>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</si>
  <si>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</si>
  <si>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</si>
  <si>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</si>
  <si>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</si>
  <si>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</si>
  <si>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</si>
  <si>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</si>
  <si>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</si>
  <si>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</si>
  <si>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</si>
  <si>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</si>
  <si>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</si>
  <si>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</si>
  <si>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</si>
  <si>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</si>
  <si>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</si>
  <si>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</si>
  <si>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</si>
  <si>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</si>
  <si>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</si>
  <si>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</si>
  <si>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</si>
  <si>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</si>
  <si>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</si>
  <si>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</si>
  <si>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</si>
  <si>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</si>
  <si>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</si>
  <si>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</si>
  <si>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</si>
  <si>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</si>
  <si>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</si>
  <si>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</si>
  <si>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</si>
  <si>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</si>
  <si>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</si>
  <si>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</si>
  <si>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</si>
  <si>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</si>
  <si>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</si>
  <si>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</si>
  <si>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</si>
  <si>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</si>
  <si>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</si>
  <si>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</si>
  <si>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</si>
  <si>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</si>
  <si>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</si>
  <si>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</si>
  <si>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</si>
  <si>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</si>
  <si>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</si>
  <si>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</si>
  <si>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</si>
  <si>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</si>
  <si>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</si>
  <si>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</si>
  <si>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</si>
  <si>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</si>
  <si>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</si>
  <si>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</si>
  <si>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</si>
  <si>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</si>
  <si>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</si>
  <si>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</si>
  <si>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</si>
  <si>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</si>
  <si>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</si>
  <si>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</si>
  <si>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</si>
  <si>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</si>
  <si>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</si>
  <si>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</si>
  <si>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</si>
  <si>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</si>
  <si>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</si>
  <si>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</si>
  <si>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</si>
  <si>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</si>
  <si>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</si>
  <si>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</si>
  <si>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</si>
  <si>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</si>
  <si>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</si>
  <si>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</si>
  <si>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</si>
  <si>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</si>
  <si>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</si>
  <si>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</si>
  <si>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</si>
  <si>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</si>
  <si>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</si>
  <si>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</si>
  <si>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</si>
  <si>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</si>
  <si>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</si>
  <si>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</si>
  <si>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</si>
  <si>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</si>
  <si>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</si>
  <si>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</si>
  <si>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</si>
  <si>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</si>
  <si>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</si>
  <si>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</si>
  <si>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</si>
  <si>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</si>
  <si>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</si>
  <si>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</si>
  <si>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</si>
  <si>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</si>
  <si>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</si>
  <si>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</si>
  <si>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</si>
  <si>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</si>
  <si>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</si>
  <si>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</si>
  <si>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</si>
  <si>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</si>
  <si>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</si>
  <si>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</si>
  <si>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</si>
  <si>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</si>
  <si>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</si>
  <si>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</si>
  <si>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</si>
  <si>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</si>
  <si>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</si>
  <si>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</si>
  <si>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</si>
  <si>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</si>
  <si>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</si>
  <si>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</si>
  <si>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</si>
  <si>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</si>
  <si>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</si>
  <si>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</si>
  <si>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</si>
  <si>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</si>
  <si>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</si>
  <si>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</si>
  <si>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</si>
  <si>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</si>
  <si>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</si>
  <si>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</si>
  <si>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</si>
  <si>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</si>
  <si>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</si>
  <si>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</si>
  <si>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</si>
  <si>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</si>
  <si>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</si>
  <si>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</si>
  <si>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</si>
  <si>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</si>
  <si>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</si>
  <si>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</si>
  <si>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</si>
  <si>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</si>
  <si>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</si>
  <si>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</si>
  <si>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</si>
  <si>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</si>
  <si>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</si>
  <si>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</si>
  <si>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</si>
  <si>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</si>
  <si>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</si>
  <si>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</si>
  <si>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</si>
  <si>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</si>
  <si>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</si>
  <si>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</si>
  <si>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</si>
  <si>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</si>
  <si>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</si>
  <si>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</si>
  <si>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</si>
  <si>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</si>
  <si>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</si>
  <si>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</si>
  <si>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</si>
  <si>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</si>
  <si>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</si>
  <si>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</si>
  <si>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</si>
  <si>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</si>
  <si>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</si>
  <si>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</si>
  <si>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</si>
  <si>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</si>
  <si>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</si>
  <si>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</si>
  <si>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</si>
  <si>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</si>
  <si>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</si>
  <si>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</si>
  <si>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</si>
  <si>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</si>
  <si>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</si>
  <si>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</si>
  <si>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</si>
  <si>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</si>
  <si>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</si>
  <si>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</si>
  <si>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</si>
  <si>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</si>
  <si>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</si>
  <si>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</si>
  <si>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</si>
  <si>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</si>
  <si>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</si>
  <si>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</si>
  <si>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</si>
  <si>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</si>
  <si>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</si>
  <si>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</si>
  <si>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</si>
  <si>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</si>
  <si>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</si>
  <si>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</si>
  <si>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</si>
  <si>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</si>
  <si>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</si>
  <si>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</si>
  <si>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</si>
  <si>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</si>
  <si>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</si>
  <si>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</si>
  <si>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</si>
  <si>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</si>
  <si>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</si>
  <si>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</si>
  <si>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</si>
  <si>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</si>
  <si>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</si>
  <si>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</si>
  <si>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</si>
  <si>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</si>
  <si>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</si>
  <si>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</si>
  <si>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</si>
  <si>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</si>
  <si>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</si>
  <si>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</si>
  <si>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</si>
  <si>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</si>
  <si>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</si>
  <si>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</si>
  <si>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</si>
  <si>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</si>
  <si>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</si>
  <si>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</si>
  <si>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</si>
  <si>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</si>
  <si>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</si>
  <si>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</si>
  <si>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</si>
  <si>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</si>
  <si>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</si>
  <si>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</si>
  <si>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</si>
  <si>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</si>
  <si>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</si>
  <si>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</si>
  <si>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</si>
  <si>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</si>
  <si>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</si>
  <si>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</si>
  <si>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</si>
  <si>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</si>
  <si>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</si>
  <si>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</si>
  <si>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</si>
  <si>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</si>
  <si>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</si>
  <si>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</si>
  <si>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</si>
  <si>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</si>
  <si>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</si>
  <si>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</si>
  <si>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</si>
  <si>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</si>
  <si>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</si>
  <si>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</si>
  <si>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</si>
  <si>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</si>
  <si>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</si>
  <si>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</si>
  <si>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</si>
  <si>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</si>
  <si>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</si>
  <si>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</si>
  <si>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</si>
  <si>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</si>
  <si>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</si>
  <si>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</si>
  <si>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</si>
  <si>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</si>
  <si>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</si>
  <si>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</si>
  <si>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</si>
  <si>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</si>
  <si>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</si>
  <si>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</si>
  <si>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</si>
  <si>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</si>
  <si>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</si>
  <si>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</si>
  <si>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</si>
  <si>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</si>
  <si>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</si>
  <si>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</si>
  <si>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</si>
  <si>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</si>
  <si>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</si>
  <si>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</si>
  <si>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</si>
  <si>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</si>
  <si>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</si>
  <si>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</si>
  <si>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</si>
  <si>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</si>
  <si>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</si>
  <si>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</si>
  <si>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</si>
  <si>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</si>
  <si>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</si>
  <si>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</si>
  <si>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</si>
  <si>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</si>
  <si>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</si>
  <si>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</si>
  <si>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</si>
  <si>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</si>
  <si>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</si>
  <si>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</si>
  <si>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</si>
  <si>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</si>
  <si>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</si>
  <si>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</si>
  <si>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</si>
  <si>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</si>
  <si>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</si>
  <si>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</si>
  <si>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</si>
  <si>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</si>
  <si>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</si>
  <si>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</si>
  <si>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</si>
  <si>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</si>
  <si>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</si>
  <si>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</si>
  <si>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</si>
  <si>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</si>
  <si>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</si>
  <si>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</si>
  <si>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</si>
  <si>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</si>
  <si>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</si>
  <si>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</si>
  <si>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</si>
  <si>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</si>
  <si>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</si>
  <si>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</si>
  <si>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</si>
  <si>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</si>
  <si>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</si>
  <si>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</si>
  <si>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</si>
  <si>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</si>
  <si>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</si>
  <si>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</si>
  <si>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</si>
  <si>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</si>
  <si>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</si>
  <si>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</si>
  <si>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</si>
  <si>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</si>
  <si>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</si>
  <si>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</si>
  <si>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</si>
  <si>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</si>
  <si>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</si>
  <si>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</si>
  <si>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</si>
  <si>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</si>
  <si>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</si>
  <si>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</si>
  <si>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</si>
  <si>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</si>
  <si>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</si>
  <si>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</si>
  <si>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</si>
  <si>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</si>
  <si>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</si>
  <si>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</si>
  <si>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</si>
  <si>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</si>
  <si>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</si>
  <si>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</si>
  <si>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</si>
  <si>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</si>
  <si>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</si>
  <si>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</si>
  <si>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</si>
  <si>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</si>
  <si>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</si>
  <si>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</si>
  <si>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</si>
  <si>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</si>
  <si>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</si>
  <si>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</si>
  <si>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</si>
  <si>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</si>
  <si>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</si>
  <si>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</si>
  <si>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</si>
  <si>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</si>
  <si>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</si>
  <si>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</si>
  <si>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</si>
  <si>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</si>
  <si>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</si>
  <si>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</si>
  <si>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</si>
  <si>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</si>
  <si>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</si>
  <si>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</si>
  <si>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</si>
  <si>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</si>
  <si>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</si>
  <si>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</si>
  <si>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</si>
  <si>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</si>
  <si>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</si>
  <si>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</si>
  <si>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</si>
  <si>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</si>
  <si>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</si>
  <si>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</si>
  <si>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</si>
  <si>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</si>
  <si>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</si>
  <si>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</si>
  <si>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</si>
  <si>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</si>
  <si>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</si>
  <si>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</si>
  <si>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</si>
  <si>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</si>
  <si>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</si>
  <si>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</si>
  <si>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</si>
  <si>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</si>
  <si>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</si>
  <si>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</si>
  <si>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</si>
  <si>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</si>
  <si>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</si>
  <si>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</si>
  <si>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</si>
  <si>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</si>
  <si>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</si>
  <si>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</si>
  <si>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</si>
  <si>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</si>
  <si>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</si>
  <si>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</si>
  <si>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</si>
  <si>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</si>
  <si>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</si>
  <si>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</si>
  <si>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</si>
  <si>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</si>
  <si>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</si>
  <si>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</si>
  <si>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</si>
  <si>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</si>
  <si>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</si>
  <si>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</si>
  <si>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</si>
  <si>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</si>
  <si>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</si>
  <si>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</si>
  <si>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</si>
  <si>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</si>
  <si>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</si>
  <si>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</si>
  <si>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</si>
  <si>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</si>
  <si>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</si>
  <si>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</si>
  <si>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</si>
  <si>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</si>
  <si>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</si>
  <si>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</si>
  <si>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</si>
  <si>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</si>
  <si>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</si>
  <si>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</si>
  <si>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</si>
  <si>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</si>
  <si>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</si>
  <si>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</si>
  <si>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</si>
  <si>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</si>
  <si>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</si>
  <si>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</si>
  <si>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</si>
  <si>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</si>
  <si>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</si>
  <si>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</si>
  <si>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</si>
  <si>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</si>
  <si>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</si>
  <si>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</si>
  <si>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</si>
  <si>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</si>
  <si>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</si>
  <si>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</si>
  <si>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</si>
  <si>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</si>
  <si>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</si>
  <si>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</si>
  <si>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</si>
  <si>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</si>
  <si>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</si>
  <si>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</si>
  <si>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</si>
  <si>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</si>
  <si>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</si>
  <si>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</si>
  <si>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</si>
  <si>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</si>
  <si>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</si>
  <si>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</si>
  <si>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</si>
  <si>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</si>
  <si>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</si>
  <si>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</si>
  <si>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</si>
  <si>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</si>
  <si>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</si>
  <si>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</si>
  <si>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</si>
  <si>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</si>
  <si>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</si>
  <si>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</si>
  <si>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</si>
  <si>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</si>
  <si>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</si>
  <si>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</si>
  <si>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</si>
  <si>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</si>
  <si>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</si>
  <si>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</si>
  <si>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</si>
  <si>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</si>
  <si>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</si>
  <si>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</si>
  <si>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</si>
  <si>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</si>
  <si>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</si>
  <si>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</si>
  <si>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</si>
  <si>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</si>
  <si>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</si>
  <si>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</si>
  <si>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</si>
  <si>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</si>
  <si>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</si>
  <si>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</si>
  <si>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</si>
  <si>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</si>
  <si>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</si>
  <si>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</si>
  <si>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</si>
  <si>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</si>
  <si>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</si>
  <si>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</si>
  <si>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</si>
  <si>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</si>
  <si>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</si>
  <si>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</si>
  <si>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</si>
  <si>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</si>
  <si>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</si>
  <si>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</si>
  <si>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</si>
  <si>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</si>
  <si>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</si>
  <si>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</si>
  <si>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</si>
  <si>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</si>
  <si>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</si>
  <si>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</si>
  <si>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</si>
  <si>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</si>
  <si>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</si>
  <si>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</si>
  <si>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</si>
  <si>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</si>
  <si>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</si>
  <si>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</si>
  <si>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</si>
  <si>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</si>
  <si>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</si>
  <si>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</si>
  <si>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</si>
  <si>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</si>
  <si>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</si>
  <si>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</si>
  <si>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</si>
  <si>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</si>
  <si>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</si>
  <si>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</si>
  <si>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</si>
  <si>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</si>
  <si>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</si>
  <si>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</si>
  <si>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</si>
  <si>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</si>
  <si>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</si>
  <si>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</si>
  <si>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</si>
  <si>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</si>
  <si>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</si>
  <si>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</si>
  <si>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</si>
  <si>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</si>
  <si>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</si>
  <si>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</si>
  <si>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</si>
  <si>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</si>
  <si>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</si>
  <si>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</si>
  <si>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</si>
  <si>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</si>
  <si>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</si>
  <si>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</si>
  <si>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</si>
  <si>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</si>
  <si>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</si>
  <si>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</si>
  <si>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</si>
  <si>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</si>
  <si>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</si>
  <si>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</si>
  <si>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</si>
  <si>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</si>
  <si>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</si>
  <si>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</si>
  <si>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</si>
  <si>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</si>
  <si>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</si>
  <si>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</si>
  <si>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</si>
  <si>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</si>
  <si>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</si>
  <si>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</si>
  <si>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</si>
  <si>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</si>
  <si>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</si>
  <si>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</si>
  <si>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</si>
  <si>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</si>
  <si>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</si>
  <si>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</si>
  <si>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</si>
  <si>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</si>
  <si>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</si>
  <si>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</si>
  <si>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</si>
  <si>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</si>
  <si>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</si>
  <si>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</si>
  <si>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</si>
  <si>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</si>
  <si>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</si>
  <si>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</si>
  <si>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</si>
  <si>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</si>
  <si>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</si>
  <si>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</si>
  <si>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</si>
  <si>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</si>
  <si>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</si>
  <si>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</si>
  <si>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</si>
  <si>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</si>
  <si>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</si>
  <si>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</si>
  <si>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</si>
  <si>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</si>
  <si>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</si>
  <si>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</si>
  <si>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</si>
  <si>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</si>
  <si>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</si>
  <si>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</si>
  <si>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</si>
  <si>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</si>
  <si>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</si>
  <si>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</si>
  <si>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</si>
  <si>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</si>
  <si>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</si>
  <si>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</si>
  <si>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</si>
  <si>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</si>
  <si>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</si>
  <si>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</si>
  <si>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</si>
  <si>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</si>
  <si>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</si>
  <si>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</si>
  <si>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</si>
  <si>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</si>
  <si>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</si>
  <si>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</si>
  <si>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</si>
  <si>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</si>
  <si>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</si>
  <si>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</si>
  <si>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</si>
  <si>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</si>
  <si>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</si>
  <si>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</si>
  <si>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</si>
  <si>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</si>
  <si>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</si>
  <si>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</si>
  <si>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</si>
  <si>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</si>
  <si>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</si>
  <si>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</si>
  <si>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</si>
  <si>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</si>
  <si>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</si>
  <si>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</si>
  <si>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</si>
  <si>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</si>
  <si>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</si>
  <si>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</si>
  <si>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</si>
  <si>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</si>
  <si>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</si>
  <si>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</si>
  <si>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</si>
  <si>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</si>
  <si>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</si>
  <si>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</si>
  <si>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</si>
  <si>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</si>
  <si>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</si>
  <si>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</si>
  <si>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</si>
  <si>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</si>
  <si>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</si>
  <si>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</si>
  <si>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</si>
  <si>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</si>
  <si>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</si>
  <si>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</si>
  <si>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</si>
  <si>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</si>
  <si>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</si>
  <si>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</si>
  <si>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</si>
  <si>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</si>
  <si>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</si>
  <si>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</si>
  <si>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</si>
  <si>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</si>
  <si>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</si>
  <si>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</si>
  <si>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</si>
  <si>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</si>
  <si>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</si>
  <si>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</si>
  <si>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</si>
  <si>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</si>
  <si>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</si>
  <si>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</si>
  <si>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</si>
  <si>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</si>
  <si>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</si>
  <si>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</si>
  <si>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</si>
  <si>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</si>
  <si>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</si>
  <si>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</si>
  <si>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</si>
  <si>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</si>
  <si>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</si>
  <si>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</si>
  <si>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</si>
  <si>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</si>
  <si>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</si>
  <si>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</si>
  <si>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</si>
  <si>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</si>
  <si>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</si>
  <si>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</si>
  <si>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</si>
  <si>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</si>
  <si>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</si>
  <si>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</si>
  <si>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</si>
  <si>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</si>
  <si>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</si>
  <si>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</si>
  <si>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</si>
  <si>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</si>
  <si>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</si>
  <si>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</si>
  <si>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</si>
  <si>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</si>
  <si>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</si>
  <si>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</si>
  <si>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</si>
  <si>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</si>
  <si>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</si>
  <si>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</si>
  <si>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</si>
  <si>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</si>
  <si>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</si>
  <si>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</si>
  <si>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</si>
  <si>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</si>
  <si>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</si>
  <si>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</si>
  <si>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</si>
  <si>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</si>
  <si>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</si>
  <si>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</si>
  <si>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</si>
  <si>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</si>
  <si>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</si>
  <si>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</si>
  <si>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</si>
  <si>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</si>
  <si>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</si>
  <si>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</si>
  <si>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</si>
  <si>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</si>
  <si>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</si>
  <si>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</si>
  <si>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</si>
  <si>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</si>
  <si>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</si>
  <si>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</si>
  <si>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</si>
  <si>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</si>
  <si>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</si>
  <si>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</si>
  <si>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</si>
  <si>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</si>
  <si>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</si>
  <si>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</si>
  <si>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</si>
  <si>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</si>
  <si>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</si>
  <si>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</si>
  <si>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</si>
  <si>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</si>
  <si>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</si>
  <si>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</si>
  <si>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</si>
  <si>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</si>
  <si>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</si>
  <si>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</si>
  <si>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</si>
  <si>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</si>
  <si>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</si>
  <si>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</si>
  <si>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</si>
  <si>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</si>
  <si>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</si>
  <si>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</si>
  <si>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</si>
  <si>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</si>
  <si>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</si>
  <si>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</si>
  <si>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</si>
  <si>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</si>
  <si>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</si>
  <si>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</si>
  <si>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</si>
  <si>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</si>
  <si>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</si>
  <si>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</si>
  <si>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</si>
  <si>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</si>
  <si>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</si>
  <si>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</si>
  <si>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</si>
  <si>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</si>
  <si>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</si>
  <si>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</si>
  <si>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</si>
  <si>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</si>
  <si>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</si>
  <si>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</si>
  <si>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</si>
  <si>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</si>
  <si>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</si>
  <si>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</si>
  <si>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</si>
  <si>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</si>
  <si>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</si>
  <si>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</si>
  <si>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</si>
  <si>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</si>
  <si>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</si>
  <si>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</si>
  <si>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</si>
  <si>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</si>
  <si>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</si>
  <si>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</si>
  <si>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</si>
  <si>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</si>
  <si>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</si>
  <si>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</si>
  <si>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</si>
  <si>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</si>
  <si>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</si>
  <si>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</si>
  <si>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</si>
  <si>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</si>
  <si>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</si>
  <si>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</si>
  <si>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</si>
  <si>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</si>
  <si>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</si>
  <si>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</si>
  <si>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</si>
  <si>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</si>
  <si>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</si>
  <si>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</si>
  <si>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</si>
  <si>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</si>
  <si>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</si>
  <si>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</si>
  <si>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</si>
  <si>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</si>
  <si>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</si>
  <si>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</si>
  <si>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</si>
  <si>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</si>
  <si>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</si>
  <si>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</si>
  <si>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</si>
  <si>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</si>
  <si>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</si>
  <si>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</si>
  <si>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</si>
  <si>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</si>
  <si>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</si>
  <si>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</si>
  <si>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</si>
  <si>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</si>
  <si>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</si>
  <si>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</si>
  <si>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</si>
  <si>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</si>
  <si>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</si>
  <si>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</si>
  <si>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</si>
  <si>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</si>
  <si>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</si>
  <si>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</si>
  <si>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</si>
  <si>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</si>
  <si>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</si>
  <si>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</si>
  <si>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</si>
  <si>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</si>
  <si>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</si>
  <si>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</si>
  <si>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</si>
  <si>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</si>
  <si>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</si>
  <si>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</si>
  <si>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</si>
  <si>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</si>
  <si>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</si>
  <si>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</si>
  <si>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</si>
  <si>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</si>
  <si>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</si>
  <si>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</si>
  <si>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</si>
  <si>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</si>
  <si>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</si>
  <si>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</si>
  <si>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</si>
  <si>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</si>
  <si>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</si>
  <si>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</si>
  <si>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</si>
  <si>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</si>
  <si>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</si>
  <si>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</si>
  <si>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</si>
  <si>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</si>
  <si>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</si>
  <si>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</si>
  <si>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</si>
  <si>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</si>
  <si>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</si>
  <si>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</si>
  <si>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</si>
  <si>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</si>
  <si>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</si>
  <si>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</si>
  <si>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</si>
  <si>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</si>
  <si>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</si>
  <si>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</si>
  <si>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</si>
  <si>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</si>
  <si>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</si>
  <si>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</si>
  <si>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</si>
  <si>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</si>
  <si>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</si>
  <si>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</si>
  <si>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</si>
  <si>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</si>
  <si>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</si>
  <si>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</si>
  <si>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</si>
  <si>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</si>
  <si>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</si>
  <si>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</si>
  <si>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</si>
  <si>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</si>
  <si>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</si>
  <si>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</si>
  <si>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</si>
  <si>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</si>
  <si>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</si>
  <si>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</si>
  <si>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</si>
  <si>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</si>
  <si>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</si>
  <si>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</si>
  <si>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</si>
  <si>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</si>
  <si>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</si>
  <si>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</si>
  <si>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</si>
  <si>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</si>
  <si>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</si>
  <si>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</si>
  <si>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</si>
  <si>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</si>
  <si>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</si>
  <si>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</si>
  <si>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</si>
  <si>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</si>
  <si>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</si>
  <si>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</si>
  <si>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</si>
  <si>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</si>
  <si>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</si>
  <si>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</si>
  <si>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</si>
  <si>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</si>
  <si>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</si>
  <si>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</si>
  <si>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</si>
  <si>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</si>
  <si>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</si>
  <si>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</si>
  <si>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</si>
  <si>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</si>
  <si>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</si>
  <si>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</si>
  <si>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</si>
  <si>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</si>
  <si>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</si>
  <si>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</si>
  <si>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</si>
  <si>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</si>
  <si>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</si>
  <si>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</si>
  <si>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</si>
  <si>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</si>
  <si>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</si>
  <si>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</si>
  <si>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</si>
  <si>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</si>
  <si>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</si>
  <si>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</si>
  <si>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</si>
  <si>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</si>
  <si>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</si>
  <si>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</si>
  <si>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</si>
  <si>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</si>
  <si>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</si>
  <si>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</si>
  <si>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</si>
  <si>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</si>
  <si>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</si>
  <si>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</si>
  <si>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</si>
  <si>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</si>
  <si>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</si>
  <si>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</si>
  <si>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</si>
  <si>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</si>
  <si>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</si>
  <si>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</si>
  <si>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</si>
  <si>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</si>
  <si>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</si>
  <si>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</si>
  <si>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</si>
  <si>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</si>
  <si>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</si>
  <si>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</si>
  <si>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</si>
  <si>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</si>
  <si>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</si>
  <si>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</si>
  <si>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</si>
  <si>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</si>
  <si>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</si>
  <si>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</si>
  <si>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</si>
  <si>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</si>
  <si>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</si>
  <si>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</si>
  <si>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</si>
  <si>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</si>
  <si>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</si>
  <si>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</si>
  <si>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</si>
  <si>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</si>
  <si>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</si>
  <si>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</si>
  <si>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</si>
  <si>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</si>
  <si>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</si>
  <si>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</si>
  <si>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</si>
  <si>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</si>
  <si>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</si>
  <si>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</si>
  <si>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</si>
  <si>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</si>
  <si>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</si>
  <si>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</si>
  <si>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</si>
  <si>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</si>
  <si>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</si>
  <si>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</si>
  <si>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</si>
  <si>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</si>
  <si>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</si>
  <si>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</si>
  <si>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</si>
  <si>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</si>
  <si>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</si>
  <si>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</si>
  <si>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</si>
  <si>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</si>
  <si>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</si>
  <si>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</si>
  <si>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</si>
  <si>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</si>
  <si>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</si>
  <si>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</si>
  <si>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</si>
  <si>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</si>
  <si>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</si>
  <si>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</si>
  <si>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</si>
  <si>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</si>
  <si>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</si>
  <si>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</si>
  <si>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</si>
  <si>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</si>
  <si>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</si>
  <si>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</si>
  <si>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</si>
  <si>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</si>
  <si>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</si>
  <si>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</si>
  <si>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</si>
  <si>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</si>
  <si>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</si>
  <si>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</si>
  <si>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</si>
  <si>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</si>
  <si>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</si>
  <si>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</si>
  <si>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</si>
  <si>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</si>
  <si>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</si>
  <si>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</si>
  <si>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</si>
  <si>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</si>
  <si>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</si>
  <si>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</si>
  <si>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</si>
  <si>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</si>
  <si>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</si>
  <si>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</si>
  <si>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</si>
  <si>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</si>
  <si>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</si>
  <si>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</si>
  <si>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</si>
  <si>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</si>
  <si>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</si>
  <si>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</si>
  <si>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</si>
  <si>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</si>
  <si>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</si>
  <si>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</si>
  <si>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</si>
  <si>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</si>
  <si>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</si>
  <si>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</si>
  <si>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</si>
  <si>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</si>
  <si>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</si>
  <si>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</si>
  <si>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</si>
  <si>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</si>
  <si>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</si>
  <si>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</si>
  <si>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</si>
  <si>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</si>
  <si>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</si>
  <si>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</si>
  <si>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</si>
  <si>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</si>
  <si>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</si>
  <si>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</si>
  <si>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</si>
  <si>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</si>
  <si>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</si>
  <si>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</si>
  <si>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</si>
  <si>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</si>
  <si>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</si>
  <si>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</si>
  <si>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</si>
  <si>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</si>
  <si>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</si>
  <si>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</si>
  <si>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</si>
  <si>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</si>
  <si>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</si>
  <si>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</si>
  <si>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</si>
  <si>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</si>
  <si>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</si>
  <si>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</si>
  <si>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</si>
  <si>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</si>
  <si>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</si>
  <si>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</si>
  <si>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</si>
  <si>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</si>
  <si>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</si>
  <si>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</si>
  <si>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</si>
  <si>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</si>
  <si>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</si>
  <si>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</si>
  <si>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</si>
  <si>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</si>
  <si>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</si>
  <si>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</si>
  <si>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</si>
  <si>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</si>
  <si>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</si>
  <si>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</si>
  <si>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</si>
  <si>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</si>
  <si>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</si>
  <si>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</si>
  <si>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</si>
  <si>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</si>
  <si>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</si>
  <si>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</si>
  <si>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</si>
  <si>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</si>
  <si>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</si>
  <si>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</si>
  <si>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</si>
  <si>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</si>
  <si>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</si>
  <si>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</si>
  <si>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</si>
  <si>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</si>
  <si>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</si>
  <si>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</si>
  <si>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</si>
  <si>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</si>
  <si>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</si>
  <si>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</si>
  <si>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</si>
  <si>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</si>
  <si>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</si>
  <si>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</si>
  <si>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</si>
  <si>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</si>
  <si>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</si>
  <si>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</si>
  <si>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</si>
  <si>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</si>
  <si>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</si>
  <si>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</si>
  <si>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</si>
  <si>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</si>
  <si>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</si>
  <si>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</si>
  <si>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</si>
  <si>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</si>
  <si>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</si>
  <si>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</si>
  <si>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</si>
  <si>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</si>
  <si>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</si>
  <si>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</si>
  <si>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</si>
  <si>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</si>
  <si>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</si>
  <si>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</si>
  <si>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</si>
  <si>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</si>
  <si>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</si>
  <si>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</si>
  <si>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</si>
  <si>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</si>
  <si>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</si>
  <si>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</si>
  <si>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</si>
  <si>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</si>
  <si>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</si>
  <si>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</si>
  <si>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</si>
  <si>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</si>
  <si>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</si>
  <si>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</si>
  <si>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</si>
  <si>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</si>
  <si>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</si>
  <si>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</si>
  <si>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</si>
  <si>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</si>
  <si>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</si>
  <si>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</si>
  <si>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</si>
  <si>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</si>
  <si>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</si>
  <si>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</si>
  <si>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</si>
  <si>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</si>
  <si>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</si>
  <si>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</si>
  <si>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</si>
  <si>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</si>
  <si>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</si>
  <si>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</si>
  <si>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</si>
  <si>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</si>
  <si>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</si>
  <si>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</si>
  <si>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</si>
  <si>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</si>
  <si>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</si>
  <si>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</si>
  <si>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</si>
  <si>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</si>
  <si>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</si>
  <si>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</si>
  <si>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</si>
  <si>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</si>
  <si>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</si>
  <si>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</si>
  <si>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</si>
  <si>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</si>
  <si>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</si>
  <si>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</si>
  <si>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</si>
  <si>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</si>
  <si>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</si>
  <si>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</si>
  <si>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</si>
  <si>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</si>
  <si>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</si>
  <si>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</si>
  <si>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</si>
  <si>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</si>
  <si>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</si>
  <si>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</si>
  <si>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</si>
  <si>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</si>
  <si>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</si>
  <si>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</si>
  <si>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</si>
  <si>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</si>
  <si>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</si>
  <si>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</si>
  <si>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</si>
  <si>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</si>
  <si>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</si>
  <si>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</si>
  <si>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</si>
  <si>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</si>
  <si>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</si>
  <si>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</si>
  <si>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</si>
  <si>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</si>
  <si>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</si>
  <si>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</si>
  <si>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</si>
  <si>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</si>
  <si>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</si>
  <si>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</si>
  <si>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</si>
  <si>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</si>
  <si>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</si>
  <si>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</si>
  <si>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</si>
  <si>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</si>
  <si>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</si>
  <si>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</si>
  <si>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</si>
  <si>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</si>
  <si>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</si>
  <si>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</si>
  <si>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</si>
  <si>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</si>
  <si>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</si>
  <si>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</si>
  <si>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</si>
  <si>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</si>
  <si>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</si>
  <si>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</si>
  <si>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</si>
  <si>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</si>
  <si>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</si>
  <si>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</si>
  <si>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</si>
  <si>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</si>
  <si>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</si>
  <si>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</si>
  <si>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</si>
  <si>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</si>
  <si>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</si>
  <si>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</si>
  <si>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</si>
  <si>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</si>
  <si>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</si>
  <si>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</si>
  <si>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</si>
  <si>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</si>
  <si>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</si>
  <si>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</si>
  <si>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</si>
  <si>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</si>
  <si>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</si>
  <si>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</si>
  <si>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</si>
  <si>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</si>
  <si>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</si>
  <si>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</si>
  <si>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</si>
  <si>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</si>
  <si>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</si>
  <si>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</si>
  <si>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</si>
  <si>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</si>
  <si>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</si>
  <si>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</si>
  <si>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</si>
  <si>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</si>
  <si>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</si>
  <si>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</si>
  <si>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</si>
  <si>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</si>
  <si>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</si>
  <si>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</si>
  <si>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</si>
  <si>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</si>
  <si>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</si>
  <si>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</si>
  <si>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</si>
  <si>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</si>
  <si>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</si>
  <si>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</si>
  <si>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</si>
  <si>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</si>
  <si>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</si>
  <si>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</si>
  <si>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</si>
  <si>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</si>
  <si>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</si>
  <si>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</si>
  <si>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</si>
  <si>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</si>
  <si>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</si>
  <si>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</si>
  <si>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</si>
  <si>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</si>
  <si>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</si>
  <si>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</si>
  <si>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</si>
  <si>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</si>
  <si>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</si>
  <si>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</si>
  <si>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</si>
  <si>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</si>
  <si>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</si>
  <si>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</si>
  <si>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</si>
  <si>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</si>
  <si>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</si>
  <si>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</si>
  <si>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</si>
  <si>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</si>
  <si>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</si>
  <si>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</si>
  <si>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</si>
  <si>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</si>
  <si>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</si>
  <si>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</si>
  <si>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</si>
  <si>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</si>
  <si>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</si>
  <si>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</si>
  <si>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</si>
  <si>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</si>
  <si>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</si>
  <si>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</si>
  <si>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</si>
  <si>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</si>
  <si>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</si>
  <si>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</si>
  <si>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</si>
  <si>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</si>
  <si>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</si>
  <si>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</si>
  <si>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</si>
  <si>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</si>
  <si>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</si>
  <si>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</si>
  <si>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</si>
  <si>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</si>
  <si>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</si>
  <si>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</si>
  <si>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</si>
  <si>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</si>
  <si>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</si>
  <si>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</si>
  <si>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</si>
  <si>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</si>
  <si>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</si>
  <si>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</si>
  <si>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</si>
  <si>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</si>
  <si>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</si>
  <si>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</si>
  <si>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</si>
  <si>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</si>
  <si>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</si>
  <si>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</si>
  <si>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</si>
  <si>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</si>
  <si>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</si>
  <si>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</si>
  <si>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</si>
  <si>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</si>
  <si>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</si>
  <si>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</si>
  <si>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</si>
  <si>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</si>
  <si>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</si>
  <si>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</si>
  <si>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</si>
  <si>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</si>
  <si>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</si>
  <si>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</si>
  <si>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</si>
  <si>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</si>
  <si>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</si>
  <si>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</si>
  <si>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</si>
  <si>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</si>
  <si>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</si>
  <si>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</si>
  <si>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</si>
  <si>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</si>
  <si>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</si>
  <si>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</si>
  <si>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</si>
  <si>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</si>
  <si>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</si>
  <si>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</si>
  <si>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</si>
  <si>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</si>
  <si>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</si>
  <si>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</si>
  <si>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</si>
  <si>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</si>
  <si>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</si>
  <si>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</si>
  <si>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</si>
  <si>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</si>
  <si>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</si>
  <si>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</si>
  <si>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</si>
  <si>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</si>
  <si>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</si>
  <si>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</si>
  <si>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</si>
  <si>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</si>
  <si>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</si>
  <si>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</si>
  <si>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</si>
  <si>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</si>
  <si>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</si>
  <si>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</si>
  <si>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</si>
  <si>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</si>
  <si>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</si>
  <si>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</si>
  <si>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</si>
  <si>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</si>
  <si>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</si>
  <si>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</si>
  <si>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</si>
  <si>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</si>
  <si>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</si>
  <si>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</si>
  <si>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</si>
  <si>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</si>
  <si>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</si>
  <si>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</si>
  <si>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</si>
  <si>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</si>
  <si>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</si>
  <si>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</si>
  <si>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</si>
  <si>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</si>
  <si>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</si>
  <si>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</si>
  <si>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</si>
  <si>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</si>
  <si>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</si>
  <si>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</si>
  <si>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</si>
  <si>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</si>
  <si>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</si>
  <si>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</si>
  <si>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</si>
  <si>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</si>
  <si>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</si>
  <si>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</si>
  <si>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</si>
  <si>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</si>
  <si>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</si>
  <si>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</si>
  <si>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</si>
  <si>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</si>
  <si>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</si>
  <si>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</si>
  <si>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</si>
  <si>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</si>
  <si>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</si>
  <si>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</si>
  <si>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</si>
  <si>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</si>
  <si>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</si>
  <si>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</si>
  <si>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</si>
  <si>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</si>
  <si>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</si>
  <si>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</si>
  <si>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</si>
  <si>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</si>
  <si>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</si>
  <si>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</si>
  <si>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</si>
  <si>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</si>
  <si>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</si>
  <si>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</si>
  <si>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</si>
  <si>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</si>
  <si>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</si>
  <si>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</si>
  <si>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</si>
  <si>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</si>
  <si>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</si>
  <si>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</si>
  <si>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</si>
  <si>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</si>
  <si>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</si>
  <si>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</si>
  <si>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</si>
  <si>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</si>
  <si>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</si>
  <si>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</si>
  <si>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</si>
  <si>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</si>
  <si>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</si>
  <si>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</si>
  <si>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</si>
  <si>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</si>
  <si>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</si>
  <si>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</si>
  <si>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</si>
  <si>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</si>
  <si>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</si>
  <si>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</si>
  <si>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</si>
  <si>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</si>
  <si>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</si>
  <si>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</si>
  <si>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</si>
  <si>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</si>
  <si>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</si>
  <si>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</si>
  <si>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</si>
  <si>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</si>
  <si>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</si>
  <si>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</si>
  <si>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</si>
  <si>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</si>
  <si>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</si>
  <si>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</si>
  <si>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</si>
  <si>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</si>
  <si>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</si>
  <si>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</si>
  <si>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</si>
  <si>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</si>
  <si>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</si>
  <si>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</si>
  <si>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</si>
  <si>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</si>
  <si>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</si>
  <si>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</si>
  <si>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</si>
  <si>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</si>
  <si>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</si>
  <si>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</si>
  <si>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</si>
  <si>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</si>
  <si>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</si>
  <si>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</si>
  <si>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</si>
  <si>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</si>
  <si>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</si>
  <si>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</si>
  <si>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</si>
  <si>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</si>
  <si>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</si>
  <si>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</si>
  <si>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</si>
  <si>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</si>
  <si>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</si>
  <si>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</si>
  <si>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</si>
  <si>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</si>
  <si>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</si>
  <si>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</si>
  <si>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</si>
  <si>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</si>
  <si>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</si>
  <si>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</si>
  <si>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</si>
  <si>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</si>
  <si>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</si>
  <si>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</si>
  <si>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</si>
  <si>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</si>
  <si>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</si>
  <si>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</si>
  <si>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</si>
  <si>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</si>
  <si>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</si>
  <si>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</si>
  <si>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</si>
  <si>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</si>
  <si>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</si>
  <si>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</si>
  <si>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</si>
  <si>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</si>
  <si>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</si>
  <si>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</si>
  <si>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</si>
  <si>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</si>
  <si>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</si>
  <si>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</si>
  <si>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</si>
  <si>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</si>
  <si>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</si>
  <si>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</si>
  <si>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</si>
  <si>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</si>
  <si>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</si>
  <si>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</si>
  <si>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</si>
  <si>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</si>
  <si>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</si>
  <si>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</si>
  <si>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</si>
  <si>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</si>
  <si>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</si>
  <si>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</si>
  <si>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</si>
  <si>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</si>
  <si>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</si>
  <si>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</si>
  <si>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</si>
  <si>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</si>
  <si>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</si>
  <si>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</si>
  <si>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</si>
  <si>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</si>
  <si>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</si>
  <si>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</si>
  <si>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</si>
  <si>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</si>
  <si>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</si>
  <si>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</si>
  <si>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</si>
  <si>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</si>
  <si>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</si>
  <si>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</si>
  <si>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</si>
  <si>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</si>
  <si>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</si>
  <si>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</si>
  <si>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</si>
  <si>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</si>
  <si>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</si>
  <si>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</si>
  <si>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</si>
  <si>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</si>
  <si>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</si>
  <si>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</si>
  <si>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</si>
  <si>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</si>
  <si>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</si>
  <si>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</si>
  <si>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</si>
  <si>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</si>
  <si>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</si>
  <si>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</si>
  <si>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</si>
  <si>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</si>
  <si>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</si>
  <si>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</si>
  <si>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</si>
  <si>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</si>
  <si>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</si>
  <si>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</si>
  <si>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</si>
  <si>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</si>
  <si>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</si>
  <si>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</si>
  <si>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</si>
  <si>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</si>
  <si>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</si>
  <si>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</si>
  <si>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</si>
  <si>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</si>
  <si>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</si>
  <si>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</si>
  <si>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</si>
  <si>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</si>
  <si>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</si>
  <si>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</si>
  <si>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</si>
  <si>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</si>
  <si>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</si>
  <si>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</si>
  <si>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</si>
  <si>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</si>
  <si>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</si>
  <si>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</si>
  <si>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</si>
  <si>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</si>
  <si>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</si>
  <si>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</si>
  <si>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</si>
  <si>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</si>
  <si>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</si>
  <si>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</si>
  <si>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</si>
  <si>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</si>
  <si>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</si>
  <si>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</si>
  <si>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</si>
  <si>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</si>
  <si>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</si>
  <si>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</si>
  <si>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</si>
  <si>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</si>
  <si>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</si>
  <si>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</si>
  <si>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</si>
  <si>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</si>
  <si>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</si>
  <si>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</si>
  <si>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</si>
  <si>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</si>
  <si>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</si>
  <si>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</si>
  <si>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</si>
  <si>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</si>
  <si>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</si>
  <si>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</si>
  <si>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</si>
  <si>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</si>
  <si>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</si>
  <si>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</si>
  <si>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</si>
  <si>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</si>
  <si>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</si>
  <si>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</si>
  <si>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</si>
  <si>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</si>
  <si>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</si>
  <si>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</si>
  <si>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</si>
  <si>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</si>
  <si>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</si>
  <si>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</si>
  <si>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</si>
  <si>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</si>
  <si>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</si>
  <si>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</si>
  <si>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</si>
  <si>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</si>
  <si>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</si>
  <si>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</si>
  <si>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</si>
  <si>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</si>
  <si>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</si>
  <si>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</si>
  <si>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</si>
  <si>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</si>
  <si>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</si>
  <si>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</si>
  <si>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</si>
  <si>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</si>
  <si>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</si>
  <si>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</si>
  <si>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</si>
  <si>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</si>
  <si>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</si>
  <si>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</si>
  <si>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</si>
  <si>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</si>
  <si>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</si>
  <si>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</si>
  <si>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</si>
  <si>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</si>
  <si>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</si>
  <si>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</si>
  <si>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</si>
  <si>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</si>
  <si>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</si>
  <si>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</si>
  <si>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</si>
  <si>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</si>
  <si>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</si>
  <si>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</si>
  <si>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</si>
  <si>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</si>
  <si>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</si>
  <si>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</si>
  <si>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</si>
  <si>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</si>
  <si>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</si>
  <si>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</si>
  <si>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</si>
  <si>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</si>
  <si>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</si>
  <si>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</si>
  <si>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</si>
  <si>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</si>
  <si>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</si>
  <si>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</si>
  <si>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</si>
  <si>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</si>
  <si>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</si>
  <si>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</si>
  <si>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</si>
  <si>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</si>
  <si>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</si>
  <si>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</si>
  <si>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</si>
  <si>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</si>
  <si>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</si>
  <si>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</si>
  <si>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</si>
  <si>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</si>
  <si>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</si>
  <si>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</si>
  <si>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</si>
  <si>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</si>
  <si>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</si>
  <si>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</si>
  <si>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</si>
  <si>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</si>
  <si>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</si>
  <si>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</si>
  <si>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</si>
  <si>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</si>
  <si>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</si>
  <si>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</si>
  <si>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</si>
  <si>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</si>
  <si>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</si>
  <si>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</si>
  <si>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</si>
  <si>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</si>
  <si>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</si>
  <si>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</si>
  <si>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</si>
  <si>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</si>
  <si>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</si>
  <si>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</si>
  <si>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</si>
  <si>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</si>
  <si>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</si>
  <si>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</si>
  <si>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</si>
  <si>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</si>
  <si>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</si>
  <si>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</si>
  <si>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</si>
  <si>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</si>
  <si>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</si>
  <si>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</si>
  <si>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</si>
  <si>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</si>
  <si>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</si>
  <si>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</si>
  <si>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</si>
  <si>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</si>
  <si>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</si>
  <si>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</si>
  <si>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</si>
  <si>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</si>
  <si>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</si>
  <si>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</si>
  <si>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</si>
  <si>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</si>
  <si>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</si>
  <si>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</si>
  <si>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</si>
  <si>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</si>
  <si>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</si>
  <si>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</si>
  <si>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</si>
  <si>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</si>
  <si>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</si>
  <si>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</si>
  <si>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</si>
  <si>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</si>
  <si>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</si>
  <si>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</si>
  <si>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</si>
  <si>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</si>
  <si>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</si>
  <si>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</si>
  <si>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</si>
  <si>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</si>
  <si>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</si>
  <si>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</si>
  <si>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</si>
  <si>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</si>
  <si>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</si>
  <si>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</si>
  <si>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</si>
  <si>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</si>
  <si>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</si>
  <si>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</si>
  <si>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</si>
  <si>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</si>
  <si>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</si>
  <si>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</si>
  <si>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</si>
  <si>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</si>
  <si>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</si>
  <si>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</si>
  <si>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</si>
  <si>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</si>
  <si>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</si>
  <si>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</si>
  <si>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</si>
  <si>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</si>
  <si>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</si>
  <si>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</si>
  <si>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</si>
  <si>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</si>
  <si>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</si>
  <si>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</si>
  <si>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</si>
  <si>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</si>
  <si>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</si>
  <si>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</si>
  <si>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</si>
  <si>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</si>
  <si>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</si>
  <si>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</si>
  <si>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</si>
  <si>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</si>
  <si>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</si>
  <si>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</si>
  <si>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</si>
  <si>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</si>
  <si>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</si>
  <si>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</si>
  <si>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</si>
  <si>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</si>
  <si>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</si>
  <si>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</si>
  <si>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</si>
  <si>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</si>
  <si>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</si>
  <si>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</si>
  <si>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</si>
  <si>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</si>
  <si>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</si>
  <si>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</si>
  <si>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</si>
  <si>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</si>
  <si>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</si>
  <si>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</si>
  <si>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</si>
  <si>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</si>
  <si>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</si>
  <si>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</si>
  <si>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</si>
  <si>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</si>
  <si>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</si>
  <si>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</si>
  <si>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</si>
  <si>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</si>
  <si>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</si>
  <si>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</si>
  <si>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</si>
  <si>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</si>
  <si>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</si>
  <si>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</si>
  <si>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</si>
  <si>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</si>
  <si>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</si>
  <si>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</si>
  <si>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</si>
  <si>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</si>
  <si>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</si>
  <si>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</si>
  <si>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</si>
  <si>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</si>
  <si>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</si>
  <si>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</si>
  <si>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</si>
  <si>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</si>
  <si>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</si>
  <si>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</si>
  <si>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</si>
  <si>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</si>
  <si>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</si>
  <si>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</si>
  <si>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</si>
  <si>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</si>
  <si>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</si>
  <si>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</si>
  <si>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</si>
  <si>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</si>
  <si>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</si>
  <si>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</si>
  <si>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</si>
  <si>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</si>
  <si>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</si>
  <si>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</si>
  <si>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</si>
  <si>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</si>
  <si>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</si>
  <si>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</si>
  <si>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</si>
  <si>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</si>
  <si>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</si>
  <si>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</si>
  <si>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</si>
  <si>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</si>
  <si>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</si>
  <si>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</si>
  <si>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</si>
  <si>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</si>
  <si>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</si>
  <si>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</si>
  <si>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</si>
  <si>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</si>
  <si>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</si>
  <si>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</si>
  <si>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</si>
  <si>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</si>
  <si>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</si>
  <si>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</si>
  <si>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</si>
  <si>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</si>
  <si>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</si>
  <si>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</si>
  <si>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</si>
  <si>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</si>
  <si>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</si>
  <si>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</si>
  <si>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</si>
  <si>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</si>
  <si>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</si>
  <si>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</si>
  <si>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</si>
  <si>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</si>
  <si>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</si>
  <si>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</si>
  <si>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</si>
  <si>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</si>
  <si>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</si>
  <si>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</si>
  <si>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</si>
  <si>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</si>
  <si>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</si>
  <si>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</si>
  <si>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</si>
  <si>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</si>
  <si>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</si>
  <si>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</si>
  <si>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</si>
  <si>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</si>
  <si>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</si>
  <si>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</si>
  <si>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</si>
  <si>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</si>
  <si>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</si>
  <si>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</si>
  <si>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</si>
  <si>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</si>
  <si>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</si>
  <si>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</si>
  <si>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</si>
  <si>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</si>
  <si>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</si>
  <si>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</si>
  <si>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</si>
  <si>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</si>
  <si>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</si>
  <si>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</si>
  <si>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</si>
  <si>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</si>
  <si>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</si>
  <si>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</si>
  <si>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</si>
  <si>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</si>
  <si>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</si>
  <si>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</si>
  <si>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</si>
  <si>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</si>
  <si>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</si>
  <si>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</si>
  <si>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</si>
  <si>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</si>
  <si>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</si>
  <si>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</si>
  <si>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</si>
  <si>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</si>
  <si>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</si>
  <si>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</si>
  <si>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</si>
  <si>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</si>
  <si>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</si>
  <si>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</si>
  <si>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</si>
  <si>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</si>
  <si>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</si>
  <si>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</si>
  <si>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</si>
  <si>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</si>
  <si>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</si>
  <si>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</si>
  <si>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</si>
  <si>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</si>
  <si>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</si>
  <si>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</si>
  <si>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</si>
  <si>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</si>
  <si>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</si>
  <si>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</si>
  <si>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</si>
  <si>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</si>
  <si>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</si>
  <si>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</si>
  <si>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</si>
  <si>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</si>
  <si>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</si>
  <si>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</si>
  <si>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</si>
  <si>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</si>
  <si>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</si>
  <si>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</si>
  <si>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</si>
  <si>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</si>
  <si>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</si>
  <si>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</si>
  <si>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</si>
  <si>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</si>
  <si>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</si>
  <si>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</si>
  <si>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</si>
  <si>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</si>
  <si>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</si>
  <si>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</si>
  <si>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</si>
  <si>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</si>
  <si>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</si>
  <si>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</si>
  <si>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</si>
  <si>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</si>
  <si>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</si>
  <si>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</si>
  <si>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</si>
  <si>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</si>
  <si>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</si>
  <si>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</si>
  <si>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</si>
  <si>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</si>
  <si>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</si>
  <si>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</si>
  <si>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</si>
  <si>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</si>
  <si>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</si>
  <si>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</si>
  <si>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</si>
  <si>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</si>
  <si>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</si>
  <si>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</si>
  <si>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</si>
  <si>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</si>
  <si>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</si>
  <si>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</si>
  <si>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</si>
  <si>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</si>
  <si>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</si>
  <si>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</si>
  <si>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</si>
  <si>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</si>
  <si>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</si>
  <si>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</si>
  <si>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</si>
  <si>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</si>
  <si>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</si>
  <si>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</si>
  <si>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</si>
  <si>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</si>
  <si>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</si>
  <si>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</si>
  <si>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</si>
  <si>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</si>
  <si>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</si>
  <si>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</si>
  <si>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</si>
  <si>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</si>
  <si>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</si>
  <si>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</si>
  <si>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</si>
  <si>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</si>
  <si>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</si>
  <si>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</si>
  <si>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</si>
  <si>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</si>
  <si>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</si>
  <si>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</si>
  <si>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</si>
  <si>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</si>
  <si>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</si>
  <si>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</si>
  <si>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</si>
  <si>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</si>
  <si>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</si>
  <si>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</si>
  <si>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</si>
  <si>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</si>
  <si>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</si>
  <si>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</si>
  <si>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</si>
  <si>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</si>
  <si>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</si>
  <si>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</si>
  <si>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</si>
  <si>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</si>
  <si>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</si>
  <si>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</si>
  <si>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</si>
  <si>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</si>
  <si>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</si>
  <si>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</si>
  <si>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</si>
  <si>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</si>
  <si>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</si>
  <si>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</si>
  <si>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</si>
  <si>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</si>
  <si>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</si>
  <si>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</si>
  <si>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</si>
  <si>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</si>
  <si>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</si>
  <si>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</si>
  <si>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</si>
  <si>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</si>
  <si>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</si>
  <si>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</si>
  <si>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</si>
  <si>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</si>
  <si>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</si>
  <si>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</si>
  <si>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</si>
  <si>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</si>
  <si>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</si>
  <si>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</si>
  <si>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</si>
  <si>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</si>
  <si>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</si>
  <si>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</si>
  <si>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</si>
  <si>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</si>
  <si>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</si>
  <si>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</si>
  <si>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</si>
  <si>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</si>
  <si>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</si>
  <si>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</si>
  <si>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</si>
  <si>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</si>
  <si>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</si>
  <si>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</si>
  <si>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</si>
  <si>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</si>
  <si>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</si>
  <si>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</si>
  <si>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</si>
  <si>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</si>
  <si>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</si>
  <si>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</si>
  <si>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</si>
  <si>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</si>
  <si>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</si>
  <si>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</si>
  <si>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</si>
  <si>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</si>
  <si>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</si>
  <si>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</si>
  <si>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</si>
  <si>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</si>
  <si>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</si>
  <si>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</si>
  <si>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</si>
  <si>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</si>
  <si>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</si>
  <si>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</si>
  <si>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</si>
  <si>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</si>
  <si>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</si>
  <si>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</si>
  <si>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</si>
  <si>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</si>
  <si>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</si>
  <si>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</si>
  <si>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</si>
  <si>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</si>
  <si>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</si>
  <si>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</si>
  <si>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</si>
  <si>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</si>
  <si>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</si>
  <si>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</si>
  <si>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</si>
  <si>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</si>
  <si>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</si>
  <si>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</si>
  <si>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</si>
  <si>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</si>
  <si>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</si>
  <si>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</si>
  <si>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</si>
  <si>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</si>
  <si>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</si>
  <si>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</si>
  <si>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</si>
  <si>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</si>
  <si>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</si>
  <si>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</si>
  <si>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</si>
  <si>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</si>
  <si>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</si>
  <si>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</si>
  <si>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</si>
  <si>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</si>
  <si>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</si>
  <si>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</si>
  <si>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</si>
  <si>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</si>
  <si>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</si>
  <si>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</si>
  <si>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</si>
  <si>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</si>
  <si>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</si>
  <si>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</si>
  <si>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</si>
  <si>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</si>
  <si>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</si>
  <si>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</si>
  <si>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</si>
  <si>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</si>
  <si>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</si>
  <si>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</si>
  <si>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</si>
  <si>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</si>
  <si>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</si>
  <si>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</si>
  <si>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</si>
  <si>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</si>
  <si>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</si>
  <si>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</si>
  <si>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</si>
  <si>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</si>
  <si>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</si>
  <si>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</si>
  <si>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</si>
  <si>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</si>
  <si>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</si>
  <si>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</si>
  <si>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</si>
  <si>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</si>
  <si>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</si>
  <si>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</si>
  <si>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</si>
  <si>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</si>
  <si>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</si>
  <si>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</si>
  <si>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</si>
  <si>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</si>
  <si>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</si>
  <si>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</si>
  <si>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</si>
  <si>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</si>
  <si>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</si>
  <si>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</si>
  <si>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</si>
  <si>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</si>
  <si>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</si>
  <si>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</si>
  <si>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</si>
  <si>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</si>
  <si>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</si>
  <si>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</si>
  <si>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</si>
  <si>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</si>
  <si>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</si>
  <si>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</si>
  <si>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</si>
  <si>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</si>
  <si>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</si>
  <si>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</si>
  <si>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</si>
  <si>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</si>
  <si>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</si>
  <si>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</si>
  <si>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</si>
  <si>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</si>
  <si>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</si>
  <si>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</si>
  <si>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</si>
  <si>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</si>
  <si>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</si>
  <si>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</si>
  <si>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</si>
  <si>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</si>
  <si>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</si>
  <si>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</si>
  <si>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</si>
  <si>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</si>
  <si>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</si>
  <si>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</si>
  <si>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</si>
  <si>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</si>
  <si>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</si>
  <si>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</si>
  <si>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</si>
  <si>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</si>
  <si>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</si>
  <si>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</si>
  <si>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</si>
  <si>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</si>
  <si>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</si>
  <si>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</si>
  <si>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</si>
  <si>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</si>
  <si>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</si>
  <si>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</si>
  <si>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</si>
  <si>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</si>
  <si>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</si>
  <si>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</si>
  <si>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</si>
  <si>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</si>
  <si>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</si>
  <si>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</si>
  <si>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</si>
  <si>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</si>
  <si>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</si>
  <si>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</si>
  <si>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</si>
  <si>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</si>
  <si>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</si>
  <si>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</si>
  <si>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</si>
  <si>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</si>
  <si>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</si>
  <si>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</si>
  <si>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</si>
  <si>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</si>
  <si>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</si>
  <si>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</si>
  <si>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</si>
  <si>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</si>
  <si>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</si>
  <si>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</si>
  <si>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</si>
  <si>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</si>
  <si>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</si>
  <si>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</si>
  <si>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</si>
  <si>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</si>
  <si>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</si>
  <si>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</si>
  <si>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</si>
  <si>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</si>
  <si>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</si>
  <si>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</si>
  <si>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</si>
  <si>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</si>
  <si>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</si>
  <si>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</si>
  <si>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</si>
  <si>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</si>
  <si>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</si>
  <si>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</si>
  <si>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</si>
  <si>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</si>
  <si>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</si>
  <si>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</si>
  <si>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</si>
  <si>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</si>
  <si>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</si>
  <si>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</si>
  <si>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</si>
  <si>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</si>
  <si>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</si>
  <si>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</si>
  <si>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</si>
  <si>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</si>
  <si>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</si>
  <si>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</si>
  <si>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</si>
  <si>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</si>
  <si>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</si>
  <si>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</si>
  <si>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</si>
  <si>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</si>
  <si>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</si>
  <si>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</si>
  <si>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</si>
  <si>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</si>
  <si>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</si>
  <si>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</si>
  <si>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</si>
  <si>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</si>
  <si>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</si>
  <si>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</si>
  <si>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</si>
  <si>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</si>
  <si>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</si>
  <si>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</si>
  <si>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</si>
  <si>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</si>
  <si>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</si>
  <si>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</si>
  <si>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</si>
  <si>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</si>
  <si>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</si>
  <si>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</si>
  <si>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</si>
  <si>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</si>
  <si>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</si>
  <si>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</si>
  <si>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</si>
  <si>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</si>
  <si>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</si>
  <si>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</si>
  <si>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</si>
  <si>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</si>
  <si>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</si>
  <si>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</si>
  <si>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</si>
  <si>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</si>
  <si>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</si>
  <si>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</si>
  <si>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</si>
  <si>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</si>
  <si>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</si>
  <si>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</si>
  <si>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</si>
  <si>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</si>
  <si>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</si>
  <si>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</si>
  <si>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</si>
  <si>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</si>
  <si>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</si>
  <si>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</si>
  <si>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</si>
  <si>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</si>
  <si>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</si>
  <si>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</si>
  <si>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</si>
  <si>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</si>
  <si>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</si>
  <si>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</si>
  <si>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</si>
  <si>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</si>
  <si>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</si>
  <si>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</si>
  <si>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</si>
  <si>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</si>
  <si>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</si>
  <si>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</si>
  <si>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</si>
  <si>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</si>
  <si>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</si>
  <si>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</si>
  <si>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</si>
  <si>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</si>
  <si>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</si>
  <si>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</si>
  <si>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</si>
  <si>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</si>
  <si>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</si>
  <si>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</si>
  <si>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</si>
  <si>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</si>
  <si>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</si>
  <si>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</si>
  <si>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</si>
  <si>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</si>
  <si>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</si>
  <si>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</si>
  <si>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</si>
  <si>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</si>
  <si>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</si>
  <si>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</si>
  <si>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</si>
  <si>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</si>
  <si>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</si>
  <si>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</si>
  <si>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</si>
  <si>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</si>
  <si>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</si>
  <si>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</si>
  <si>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</si>
  <si>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</si>
  <si>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</si>
  <si>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</si>
  <si>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</si>
  <si>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</si>
  <si>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</si>
  <si>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</si>
  <si>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</si>
  <si>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</si>
  <si>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</si>
  <si>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</si>
  <si>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</si>
  <si>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</si>
  <si>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</si>
  <si>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</si>
  <si>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</si>
  <si>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</si>
  <si>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</si>
  <si>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</si>
  <si>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</si>
  <si>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</si>
  <si>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</si>
  <si>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</si>
  <si>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</si>
  <si>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</si>
  <si>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</si>
  <si>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</si>
  <si>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</si>
  <si>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</si>
  <si>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</si>
  <si>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</si>
  <si>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</si>
  <si>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</si>
  <si>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</si>
  <si>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</si>
  <si>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</si>
  <si>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</si>
  <si>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</si>
  <si>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</si>
  <si>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</si>
  <si>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</si>
  <si>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</si>
  <si>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</si>
  <si>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</si>
  <si>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</si>
  <si>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</si>
  <si>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</si>
  <si>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</si>
  <si>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</si>
  <si>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</si>
  <si>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</si>
  <si>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</si>
  <si>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</si>
  <si>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</si>
  <si>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</si>
  <si>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</si>
  <si>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</si>
  <si>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</si>
  <si>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</si>
  <si>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</si>
  <si>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</si>
  <si>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</si>
  <si>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</si>
  <si>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</si>
  <si>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</si>
  <si>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</si>
  <si>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</si>
  <si>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</si>
  <si>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</si>
  <si>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</si>
  <si>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</si>
  <si>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</si>
  <si>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</si>
  <si>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</si>
  <si>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</si>
  <si>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</si>
  <si>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</si>
  <si>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</si>
  <si>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</si>
  <si>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</si>
  <si>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</si>
  <si>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</si>
  <si>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</si>
  <si>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</si>
  <si>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</si>
  <si>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</si>
  <si>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</si>
  <si>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</si>
  <si>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</si>
  <si>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</si>
  <si>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</si>
  <si>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</si>
  <si>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</si>
  <si>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</si>
  <si>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</si>
  <si>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</si>
  <si>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</si>
  <si>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</si>
  <si>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</si>
  <si>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</si>
  <si>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</si>
  <si>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</si>
  <si>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</si>
  <si>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</si>
  <si>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</si>
  <si>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</si>
  <si>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</si>
  <si>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</si>
  <si>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</si>
  <si>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</si>
  <si>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</si>
  <si>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</si>
  <si>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</si>
  <si>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</si>
  <si>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</si>
  <si>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</si>
  <si>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</si>
  <si>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</si>
  <si>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</si>
  <si>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</si>
  <si>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</si>
  <si>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</si>
  <si>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</si>
  <si>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</si>
  <si>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</si>
  <si>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</si>
  <si>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</si>
  <si>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</si>
  <si>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</si>
  <si>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</si>
  <si>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</si>
  <si>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</si>
  <si>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</si>
  <si>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</si>
  <si>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</si>
  <si>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</si>
  <si>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</si>
  <si>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</si>
  <si>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</si>
  <si>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</si>
  <si>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</si>
  <si>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</si>
  <si>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</si>
  <si>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</si>
  <si>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</si>
  <si>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</si>
  <si>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</si>
  <si>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</si>
  <si>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</si>
  <si>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</si>
  <si>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</si>
  <si>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</si>
  <si>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</si>
  <si>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</si>
  <si>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</si>
  <si>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</si>
  <si>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</si>
  <si>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</si>
  <si>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</si>
  <si>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</si>
  <si>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</si>
  <si>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</si>
  <si>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</si>
  <si>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</si>
  <si>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</si>
  <si>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</si>
  <si>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</si>
  <si>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</si>
  <si>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</si>
  <si>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</si>
  <si>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</si>
  <si>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</si>
  <si>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</si>
  <si>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</si>
  <si>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</si>
  <si>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</si>
  <si>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</si>
  <si>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</si>
  <si>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</si>
  <si>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</si>
  <si>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</si>
  <si>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</si>
  <si>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</si>
  <si>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</si>
  <si>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</si>
  <si>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</si>
  <si>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</si>
  <si>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</si>
  <si>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</si>
  <si>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</si>
  <si>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</si>
  <si>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</si>
  <si>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</si>
  <si>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</si>
  <si>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</si>
  <si>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</si>
  <si>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</si>
  <si>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</si>
  <si>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</si>
  <si>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</si>
  <si>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</si>
  <si>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</si>
  <si>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</si>
  <si>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</si>
  <si>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</si>
  <si>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</si>
  <si>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</si>
  <si>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</si>
  <si>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</si>
  <si>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</si>
  <si>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</si>
  <si>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</si>
  <si>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</si>
  <si>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</si>
  <si>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</si>
  <si>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</si>
  <si>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</si>
  <si>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</si>
  <si>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</si>
  <si>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</si>
  <si>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</si>
  <si>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</si>
  <si>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</si>
  <si>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</si>
  <si>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</si>
  <si>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</si>
  <si>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</si>
  <si>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</si>
  <si>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</si>
  <si>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</si>
  <si>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</si>
  <si>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</si>
  <si>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</si>
  <si>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</si>
  <si>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</si>
  <si>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</si>
  <si>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</si>
  <si>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</si>
  <si>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</si>
  <si>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</si>
  <si>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</si>
  <si>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</si>
  <si>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</si>
  <si>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</si>
  <si>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</si>
  <si>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</si>
  <si>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</si>
  <si>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</si>
  <si>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</si>
  <si>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</si>
  <si>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</si>
  <si>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</si>
  <si>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</si>
  <si>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</si>
  <si>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</si>
  <si>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</si>
  <si>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</si>
  <si>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</si>
  <si>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</si>
  <si>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</si>
  <si>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</si>
  <si>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</si>
  <si>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</si>
  <si>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</si>
  <si>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</si>
  <si>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</si>
  <si>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</si>
  <si>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</si>
  <si>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</si>
  <si>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</si>
  <si>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</si>
  <si>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</si>
  <si>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</si>
  <si>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</si>
  <si>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</si>
  <si>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</si>
  <si>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</si>
  <si>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</si>
  <si>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</si>
  <si>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</si>
  <si>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</si>
  <si>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</si>
  <si>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</si>
  <si>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</si>
  <si>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</si>
  <si>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</si>
  <si>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</si>
  <si>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</si>
  <si>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</si>
  <si>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</si>
  <si>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</si>
  <si>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</si>
  <si>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</si>
  <si>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</si>
  <si>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</si>
  <si>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</si>
  <si>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</si>
  <si>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</si>
  <si>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</si>
  <si>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</si>
  <si>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</si>
  <si>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</si>
  <si>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</si>
  <si>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</si>
  <si>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</si>
  <si>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</si>
  <si>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</si>
  <si>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</si>
  <si>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</si>
  <si>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</si>
  <si>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</si>
  <si>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</si>
  <si>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</si>
  <si>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</si>
  <si>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</si>
  <si>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</si>
  <si>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</si>
  <si>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</si>
  <si>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</si>
  <si>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</si>
  <si>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</si>
  <si>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</si>
  <si>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</si>
  <si>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</si>
  <si>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</si>
  <si>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</si>
  <si>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</si>
  <si>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</si>
  <si>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</si>
  <si>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</si>
  <si>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</si>
  <si>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</si>
  <si>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</si>
  <si>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</si>
  <si>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</si>
  <si>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</si>
  <si>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</si>
  <si>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</si>
  <si>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</si>
  <si>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</si>
  <si>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</si>
  <si>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</si>
  <si>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</si>
  <si>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</si>
  <si>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</si>
  <si>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</si>
  <si>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</si>
  <si>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</si>
  <si>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</si>
  <si>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</si>
  <si>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</si>
  <si>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</si>
  <si>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</si>
  <si>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</si>
  <si>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</si>
  <si>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</si>
  <si>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</si>
  <si>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</si>
  <si>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</si>
  <si>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</si>
  <si>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</si>
  <si>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</si>
  <si>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</si>
  <si>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</si>
  <si>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</si>
  <si>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</si>
  <si>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</si>
  <si>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</si>
  <si>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</si>
  <si>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</si>
  <si>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</si>
  <si>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</si>
  <si>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</si>
  <si>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</si>
  <si>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</si>
  <si>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</si>
  <si>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</si>
  <si>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</si>
  <si>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</si>
  <si>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</si>
  <si>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</si>
  <si>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</si>
  <si>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</si>
  <si>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</si>
  <si>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</si>
  <si>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</si>
  <si>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</si>
  <si>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</si>
  <si>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</si>
  <si>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</si>
  <si>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</si>
  <si>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</si>
  <si>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</si>
  <si>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</si>
  <si>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</si>
  <si>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</si>
  <si>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</si>
  <si>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</si>
  <si>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</si>
  <si>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</si>
  <si>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</si>
  <si>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</si>
  <si>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</si>
  <si>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</si>
  <si>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</si>
  <si>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</si>
  <si>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</si>
  <si>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</si>
  <si>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</si>
  <si>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</si>
  <si>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</si>
  <si>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</si>
  <si>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</si>
  <si>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</si>
  <si>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</si>
  <si>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</si>
  <si>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</si>
  <si>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</si>
  <si>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</si>
  <si>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</si>
  <si>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</si>
  <si>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</si>
  <si>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</si>
  <si>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</si>
  <si>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</si>
  <si>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</si>
  <si>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</si>
  <si>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</si>
  <si>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</si>
  <si>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</si>
  <si>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</si>
  <si>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</si>
  <si>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</si>
  <si>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</si>
  <si>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</si>
  <si>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</si>
  <si>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</si>
  <si>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</si>
  <si>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</si>
  <si>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</si>
  <si>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</si>
  <si>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</si>
  <si>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</si>
  <si>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</si>
  <si>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</si>
  <si>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</si>
  <si>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</si>
  <si>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</si>
  <si>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</si>
  <si>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</si>
  <si>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</si>
  <si>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</si>
  <si>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</si>
  <si>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</si>
  <si>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</si>
  <si>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</si>
  <si>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</si>
  <si>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</si>
  <si>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</si>
  <si>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</si>
  <si>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</si>
  <si>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</si>
  <si>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</si>
  <si>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</si>
  <si>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</si>
  <si>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</si>
  <si>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</si>
  <si>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</si>
  <si>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</si>
  <si>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</si>
  <si>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</si>
  <si>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</si>
  <si>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</si>
  <si>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</si>
  <si>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</si>
  <si>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</si>
  <si>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</si>
  <si>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</si>
  <si>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</si>
  <si>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</si>
  <si>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</si>
  <si>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</si>
  <si>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</si>
  <si>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</si>
  <si>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</si>
  <si>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</si>
  <si>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</si>
  <si>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</si>
  <si>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</si>
  <si>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</si>
  <si>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</si>
  <si>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</si>
  <si>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</si>
  <si>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</si>
  <si>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</si>
  <si>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</si>
  <si>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</si>
  <si>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</si>
  <si>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</si>
  <si>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</si>
  <si>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</si>
  <si>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</si>
  <si>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</si>
  <si>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</si>
  <si>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</si>
  <si>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</si>
  <si>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</si>
  <si>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</si>
  <si>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</si>
  <si>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</si>
  <si>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</si>
  <si>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</si>
  <si>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</si>
  <si>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</si>
  <si>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</si>
  <si>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</si>
  <si>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</si>
  <si>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</si>
  <si>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</si>
  <si>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</si>
  <si>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</si>
  <si>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</si>
  <si>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</si>
  <si>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</si>
  <si>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</si>
  <si>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</si>
  <si>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</si>
  <si>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</si>
  <si>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</si>
  <si>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</si>
  <si>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</si>
  <si>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</si>
  <si>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</si>
  <si>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</si>
  <si>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</si>
  <si>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</si>
  <si>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</si>
  <si>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</si>
  <si>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</si>
  <si>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</si>
  <si>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</si>
  <si>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</si>
  <si>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</si>
  <si>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</si>
  <si>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</si>
  <si>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</si>
  <si>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</si>
  <si>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</si>
  <si>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</si>
  <si>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</si>
  <si>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</si>
  <si>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</si>
  <si>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</si>
  <si>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</si>
  <si>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</si>
  <si>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</si>
  <si>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</si>
  <si>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</si>
  <si>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</si>
  <si>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</si>
  <si>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</si>
  <si>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</si>
  <si>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</si>
  <si>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</si>
  <si>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</si>
  <si>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</si>
  <si>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</si>
  <si>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</si>
  <si>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</si>
  <si>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</si>
  <si>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</si>
  <si>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</si>
  <si>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</si>
  <si>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</si>
  <si>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</si>
  <si>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</si>
  <si>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</si>
  <si>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</si>
  <si>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</si>
  <si>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</si>
  <si>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</si>
  <si>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</si>
  <si>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</si>
  <si>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</si>
  <si>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</si>
  <si>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</si>
  <si>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</si>
  <si>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</si>
  <si>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</si>
  <si>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</si>
  <si>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</si>
  <si>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</si>
  <si>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</si>
  <si>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</si>
  <si>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</si>
  <si>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</si>
  <si>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</si>
  <si>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</si>
  <si>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</si>
  <si>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</si>
  <si>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</si>
  <si>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</si>
  <si>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</si>
  <si>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</si>
  <si>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</si>
  <si>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</si>
  <si>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</si>
  <si>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</si>
  <si>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</si>
  <si>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</si>
  <si>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</si>
  <si>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</si>
  <si>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</si>
  <si>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</si>
  <si>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</si>
  <si>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</si>
  <si>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</si>
  <si>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</si>
  <si>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</si>
  <si>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</si>
  <si>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</si>
  <si>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</si>
  <si>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</si>
  <si>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</si>
  <si>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</si>
  <si>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</si>
  <si>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</si>
  <si>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</si>
  <si>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</si>
  <si>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</si>
  <si>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</si>
  <si>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</si>
  <si>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</si>
  <si>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</si>
  <si>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</si>
  <si>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</si>
  <si>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</si>
  <si>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</si>
  <si>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</si>
  <si>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</si>
  <si>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</si>
  <si>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</si>
  <si>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</si>
  <si>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</si>
  <si>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</si>
  <si>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</si>
  <si>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</si>
  <si>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</si>
  <si>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</si>
  <si>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</si>
  <si>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</si>
  <si>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</si>
  <si>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</si>
  <si>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</si>
  <si>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</si>
  <si>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</si>
  <si>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</si>
  <si>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</si>
  <si>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</si>
  <si>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</si>
  <si>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</si>
  <si>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</si>
  <si>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</si>
  <si>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</si>
  <si>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</si>
  <si>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</si>
  <si>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</si>
  <si>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</si>
  <si>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</si>
  <si>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</si>
  <si>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</si>
  <si>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</si>
  <si>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</si>
  <si>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</si>
  <si>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</si>
  <si>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</si>
  <si>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</si>
  <si>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</si>
  <si>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</si>
  <si>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</si>
  <si>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</si>
  <si>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</si>
  <si>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</si>
  <si>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</si>
  <si>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</si>
  <si>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</si>
  <si>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</si>
  <si>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</si>
  <si>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</si>
  <si>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</si>
  <si>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</si>
  <si>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</si>
  <si>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</si>
  <si>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</si>
  <si>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</si>
  <si>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</si>
  <si>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</si>
  <si>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</si>
  <si>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</si>
  <si>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</si>
  <si>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</si>
  <si>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</si>
  <si>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</si>
  <si>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</si>
  <si>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</si>
  <si>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</si>
  <si>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</si>
  <si>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</si>
  <si>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</si>
  <si>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</si>
  <si>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</si>
  <si>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</si>
  <si>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</si>
  <si>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</si>
  <si>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</si>
  <si>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</si>
  <si>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</si>
  <si>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</si>
  <si>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</si>
  <si>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</si>
  <si>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</si>
  <si>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</si>
  <si>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</si>
  <si>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</si>
  <si>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</si>
  <si>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</si>
  <si>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</si>
  <si>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</si>
  <si>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</si>
  <si>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</si>
  <si>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</si>
  <si>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</si>
  <si>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</si>
  <si>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</si>
  <si>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</si>
  <si>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</si>
  <si>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</si>
  <si>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</si>
  <si>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</si>
  <si>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</si>
  <si>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</si>
  <si>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</si>
  <si>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</si>
  <si>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</si>
  <si>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</si>
  <si>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</si>
  <si>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</si>
  <si>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</si>
  <si>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</si>
  <si>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</si>
  <si>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</si>
  <si>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</si>
  <si>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</si>
  <si>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</si>
  <si>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</si>
  <si>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</si>
  <si>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</si>
  <si>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</si>
  <si>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</si>
  <si>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</si>
  <si>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</si>
  <si>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</si>
  <si>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</si>
  <si>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</si>
  <si>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</si>
  <si>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</si>
  <si>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</si>
  <si>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</si>
  <si>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</si>
  <si>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</si>
  <si>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</si>
  <si>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</si>
  <si>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</si>
  <si>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</si>
  <si>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</si>
  <si>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</si>
  <si>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</si>
  <si>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</si>
  <si>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</si>
  <si>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</si>
  <si>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</si>
  <si>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</si>
  <si>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</si>
  <si>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</si>
  <si>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</si>
  <si>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</si>
  <si>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</si>
  <si>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</si>
  <si>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</si>
  <si>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</si>
  <si>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</si>
  <si>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</si>
  <si>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</si>
  <si>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</si>
  <si>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</si>
  <si>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</si>
  <si>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</si>
  <si>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</si>
  <si>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</si>
  <si>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</si>
  <si>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</si>
  <si>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</si>
  <si>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</si>
  <si>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</si>
  <si>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</si>
  <si>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</si>
  <si>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</si>
  <si>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</si>
  <si>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</si>
  <si>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</si>
  <si>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</si>
  <si>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</si>
  <si>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</si>
  <si>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</si>
  <si>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</si>
  <si>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</si>
  <si>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</si>
  <si>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</si>
  <si>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</si>
  <si>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</si>
  <si>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</si>
  <si>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</si>
  <si>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</si>
  <si>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</si>
  <si>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</si>
  <si>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</si>
  <si>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</si>
  <si>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</si>
  <si>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</si>
  <si>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</si>
  <si>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</si>
  <si>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</si>
  <si>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</si>
  <si>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</si>
  <si>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</si>
  <si>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</si>
  <si>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</si>
  <si>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</si>
  <si>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</si>
  <si>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</si>
  <si>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</si>
  <si>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</si>
  <si>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</si>
  <si>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</si>
  <si>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</si>
  <si>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</si>
  <si>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</si>
  <si>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</si>
  <si>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</si>
  <si>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</si>
  <si>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</si>
  <si>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</si>
  <si>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</si>
  <si>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</si>
  <si>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</si>
  <si>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</si>
  <si>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</si>
  <si>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</si>
  <si>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</si>
  <si>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</si>
  <si>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</si>
  <si>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</si>
  <si>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</si>
  <si>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</si>
  <si>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</si>
  <si>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</si>
  <si>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</si>
  <si>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</si>
  <si>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</si>
  <si>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</si>
  <si>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</si>
  <si>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</si>
  <si>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</si>
  <si>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</si>
  <si>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</si>
  <si>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</si>
  <si>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</si>
  <si>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</si>
  <si>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</si>
  <si>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</si>
  <si>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</si>
  <si>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</si>
  <si>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</si>
  <si>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</si>
  <si>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</si>
  <si>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</si>
  <si>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</si>
  <si>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</si>
  <si>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</si>
  <si>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</si>
  <si>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</si>
  <si>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</si>
  <si>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</si>
  <si>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</si>
  <si>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</si>
  <si>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</si>
  <si>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</si>
  <si>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</si>
  <si>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</si>
  <si>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</si>
  <si>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</si>
  <si>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</si>
  <si>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</si>
  <si>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</si>
  <si>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</si>
  <si>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</si>
  <si>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</si>
  <si>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</si>
  <si>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</si>
  <si>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</si>
  <si>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</si>
  <si>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</si>
  <si>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</si>
  <si>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</si>
  <si>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</si>
  <si>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</si>
  <si>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</si>
  <si>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</si>
  <si>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</si>
  <si>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</si>
  <si>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</si>
  <si>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</si>
  <si>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</si>
  <si>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</si>
  <si>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</si>
  <si>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</si>
  <si>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</si>
  <si>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</si>
  <si>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</si>
  <si>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</si>
  <si>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</si>
  <si>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</si>
  <si>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</si>
  <si>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</si>
  <si>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</si>
  <si>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</si>
  <si>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</si>
  <si>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</si>
  <si>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</si>
  <si>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</si>
  <si>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</si>
  <si>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</si>
  <si>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</si>
  <si>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</si>
  <si>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</si>
  <si>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</si>
  <si>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</si>
  <si>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</si>
  <si>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</si>
  <si>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</si>
  <si>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</si>
  <si>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</si>
  <si>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</si>
  <si>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</si>
  <si>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</si>
  <si>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</si>
  <si>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</si>
  <si>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</si>
  <si>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</si>
  <si>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</si>
  <si>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</si>
  <si>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</si>
  <si>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</si>
  <si>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</si>
  <si>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</si>
  <si>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</si>
  <si>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</si>
  <si>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</si>
  <si>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</si>
  <si>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</si>
  <si>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</si>
  <si>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</si>
  <si>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</si>
  <si>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</si>
  <si>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</si>
  <si>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</si>
  <si>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</si>
  <si>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</si>
  <si>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</si>
  <si>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</si>
  <si>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</si>
  <si>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</si>
  <si>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</si>
  <si>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</si>
  <si>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</si>
  <si>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</si>
  <si>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</si>
  <si>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</si>
  <si>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</si>
  <si>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</si>
  <si>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</si>
  <si>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</si>
  <si>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</si>
  <si>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</si>
  <si>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</si>
  <si>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</si>
  <si>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</si>
  <si>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</si>
  <si>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</si>
  <si>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</si>
  <si>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</si>
  <si>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</si>
  <si>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</si>
  <si>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</si>
  <si>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</si>
  <si>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</si>
  <si>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</si>
  <si>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</si>
  <si>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</si>
  <si>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</si>
  <si>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</si>
  <si>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</si>
  <si>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</si>
  <si>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</si>
  <si>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</si>
  <si>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</si>
  <si>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</si>
  <si>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</si>
  <si>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</si>
  <si>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</si>
  <si>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</si>
  <si>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</si>
  <si>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</si>
  <si>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</si>
  <si>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</si>
  <si>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</si>
  <si>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</si>
  <si>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</si>
  <si>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</si>
  <si>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</si>
  <si>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</si>
  <si>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</si>
  <si>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</si>
  <si>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</si>
  <si>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</si>
  <si>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</si>
  <si>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</si>
  <si>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</si>
  <si>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</si>
  <si>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</si>
  <si>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</si>
  <si>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</si>
  <si>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</si>
  <si>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</si>
  <si>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</si>
  <si>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</si>
  <si>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</si>
  <si>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</si>
  <si>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</si>
  <si>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</si>
  <si>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</si>
  <si>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</si>
  <si>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</si>
  <si>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</si>
  <si>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</si>
  <si>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</si>
  <si>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</si>
  <si>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</si>
  <si>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</si>
  <si>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</si>
  <si>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</si>
  <si>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</si>
  <si>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</si>
  <si>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</si>
  <si>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</si>
  <si>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</si>
  <si>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</si>
  <si>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</si>
  <si>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</si>
  <si>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</si>
  <si>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</si>
  <si>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</si>
  <si>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</si>
  <si>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</si>
  <si>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</si>
  <si>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</si>
  <si>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</si>
  <si>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</si>
  <si>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</si>
  <si>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</si>
  <si>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</si>
  <si>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</si>
  <si>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</si>
  <si>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</si>
  <si>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</si>
  <si>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</si>
  <si>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</si>
  <si>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</si>
  <si>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</si>
  <si>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</si>
  <si>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</si>
  <si>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</si>
  <si>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</si>
  <si>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</si>
  <si>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</si>
  <si>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</si>
  <si>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</si>
  <si>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</si>
  <si>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</si>
  <si>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</si>
  <si>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</si>
  <si>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</si>
  <si>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</si>
  <si>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</si>
  <si>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</si>
  <si>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</si>
  <si>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</si>
  <si>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</si>
  <si>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</si>
  <si>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</si>
  <si>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</si>
  <si>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</si>
  <si>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</si>
  <si>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</si>
  <si>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</si>
  <si>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</si>
  <si>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</si>
  <si>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</si>
  <si>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</si>
  <si>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</si>
  <si>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</si>
  <si>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</si>
  <si>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</si>
  <si>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</si>
  <si>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</si>
  <si>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</si>
  <si>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</si>
  <si>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</si>
  <si>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</si>
  <si>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</si>
  <si>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</si>
  <si>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</si>
  <si>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</si>
  <si>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</si>
  <si>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</si>
  <si>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</si>
  <si>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</si>
  <si>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</si>
  <si>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</si>
  <si>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</si>
  <si>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</si>
  <si>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</si>
  <si>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</si>
  <si>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</si>
  <si>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</si>
  <si>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</si>
  <si>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</si>
  <si>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</si>
  <si>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</si>
  <si>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</si>
  <si>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</si>
  <si>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</si>
  <si>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</si>
  <si>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</si>
  <si>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</si>
  <si>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</si>
  <si>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</si>
  <si>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</si>
  <si>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</si>
  <si>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</si>
  <si>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</si>
  <si>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</si>
  <si>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</si>
  <si>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</si>
  <si>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</si>
  <si>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</si>
  <si>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</si>
  <si>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</si>
  <si>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</si>
  <si>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</si>
  <si>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</si>
  <si>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</si>
  <si>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</si>
  <si>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</si>
  <si>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</si>
  <si>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</si>
  <si>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</si>
  <si>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</si>
  <si>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</si>
  <si>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</si>
  <si>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</si>
  <si>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</si>
  <si>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</si>
  <si>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</si>
  <si>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</si>
  <si>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</si>
  <si>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</si>
  <si>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</si>
  <si>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</si>
  <si>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</si>
  <si>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</si>
  <si>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</si>
  <si>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</si>
  <si>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</si>
  <si>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</si>
  <si>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</si>
  <si>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</si>
  <si>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</si>
  <si>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</si>
  <si>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</si>
  <si>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</si>
  <si>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</si>
  <si>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</si>
  <si>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</si>
  <si>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</si>
  <si>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</si>
  <si>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</si>
  <si>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</si>
  <si>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</si>
  <si>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</si>
  <si>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</si>
  <si>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</si>
  <si>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</si>
  <si>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</si>
  <si>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</si>
  <si>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</si>
  <si>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</si>
  <si>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</si>
  <si>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</si>
  <si>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</si>
  <si>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</si>
  <si>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</si>
  <si>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</si>
  <si>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</si>
  <si>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</si>
  <si>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</si>
  <si>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</si>
  <si>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</si>
  <si>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</si>
  <si>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</si>
  <si>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</si>
  <si>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</si>
  <si>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</si>
  <si>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</si>
  <si>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</si>
  <si>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</si>
  <si>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</si>
  <si>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</si>
  <si>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</si>
  <si>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</si>
  <si>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</si>
  <si>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</si>
  <si>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</si>
  <si>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</si>
  <si>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</si>
  <si>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</si>
  <si>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</si>
  <si>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</si>
  <si>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</si>
  <si>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</si>
  <si>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</si>
  <si>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</si>
  <si>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</si>
  <si>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</si>
  <si>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</si>
  <si>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</si>
  <si>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</si>
  <si>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</si>
  <si>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</si>
  <si>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</si>
  <si>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</si>
  <si>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</si>
  <si>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</si>
  <si>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</si>
  <si>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</si>
  <si>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</si>
  <si>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</si>
  <si>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</si>
  <si>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</si>
  <si>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</si>
  <si>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</si>
  <si>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</si>
  <si>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</si>
  <si>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</si>
  <si>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</si>
  <si>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</si>
  <si>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</si>
  <si>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</si>
  <si>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</si>
  <si>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</si>
  <si>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</si>
  <si>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</si>
  <si>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</si>
  <si>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</si>
  <si>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</si>
  <si>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</si>
  <si>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</si>
  <si>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</si>
  <si>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</si>
  <si>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</si>
  <si>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</si>
  <si>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</si>
  <si>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</si>
  <si>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</si>
  <si>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</si>
  <si>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</si>
  <si>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</si>
  <si>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</si>
  <si>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</si>
  <si>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</si>
  <si>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</si>
  <si>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</si>
  <si>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</si>
  <si>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</si>
  <si>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</si>
  <si>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</si>
  <si>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</si>
  <si>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</si>
  <si>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</si>
  <si>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</si>
  <si>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</si>
  <si>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</si>
  <si>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</si>
  <si>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</si>
  <si>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</si>
  <si>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</si>
  <si>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</si>
  <si>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</si>
  <si>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</si>
  <si>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</si>
  <si>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</si>
  <si>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</si>
  <si>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</si>
  <si>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</si>
  <si>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</si>
  <si>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</si>
  <si>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</si>
  <si>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</si>
  <si>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</si>
  <si>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</si>
  <si>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</si>
  <si>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</si>
  <si>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</si>
  <si>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</si>
  <si>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</si>
  <si>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</si>
  <si>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</si>
  <si>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</si>
  <si>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</si>
  <si>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</si>
  <si>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</si>
  <si>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</si>
  <si>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</si>
  <si>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</si>
  <si>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</si>
  <si>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</si>
  <si>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</si>
  <si>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</si>
  <si>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</si>
  <si>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</si>
  <si>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</si>
  <si>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</si>
  <si>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</si>
  <si>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</si>
  <si>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</si>
  <si>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</si>
  <si>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</si>
  <si>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</si>
  <si>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</si>
  <si>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</si>
  <si>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</si>
  <si>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</si>
  <si>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</si>
  <si>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</si>
  <si>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</si>
  <si>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</si>
  <si>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</si>
  <si>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</si>
  <si>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</si>
  <si>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</si>
  <si>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</si>
  <si>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</si>
  <si>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</si>
  <si>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</si>
  <si>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</si>
  <si>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</si>
  <si>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</si>
  <si>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</si>
  <si>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</si>
  <si>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</si>
  <si>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</si>
  <si>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</si>
  <si>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</si>
  <si>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</si>
  <si>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</si>
  <si>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</si>
  <si>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</si>
  <si>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</si>
  <si>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</si>
  <si>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</si>
  <si>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</si>
  <si>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</si>
  <si>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</si>
  <si>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</si>
  <si>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</si>
  <si>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</si>
  <si>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</si>
  <si>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</si>
  <si>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</si>
  <si>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</si>
  <si>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</si>
  <si>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</si>
  <si>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</si>
  <si>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</si>
  <si>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</si>
  <si>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</si>
  <si>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</si>
  <si>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</si>
  <si>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</si>
  <si>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</si>
  <si>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</si>
  <si>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</si>
  <si>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</si>
  <si>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</si>
  <si>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</si>
  <si>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</si>
  <si>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</si>
  <si>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</si>
  <si>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</si>
  <si>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</si>
  <si>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</si>
  <si>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</si>
  <si>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</si>
  <si>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</si>
  <si>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</si>
  <si>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</si>
  <si>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</si>
  <si>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</si>
  <si>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</si>
  <si>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</si>
  <si>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</si>
  <si>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</si>
  <si>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</si>
  <si>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</si>
  <si>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</si>
  <si>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</si>
  <si>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</si>
  <si>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</si>
  <si>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</si>
  <si>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</si>
  <si>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</si>
  <si>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</si>
  <si>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</si>
  <si>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</si>
  <si>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</si>
  <si>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</si>
  <si>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</si>
  <si>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</si>
  <si>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</si>
  <si>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</si>
  <si>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</si>
  <si>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</si>
  <si>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</si>
  <si>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</si>
  <si>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</si>
  <si>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</si>
  <si>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</si>
  <si>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</si>
  <si>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</si>
  <si>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</si>
  <si>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</si>
  <si>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</si>
  <si>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</si>
  <si>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</si>
  <si>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</si>
  <si>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</si>
  <si>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</si>
  <si>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</si>
  <si>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</si>
  <si>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</si>
  <si>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</si>
  <si>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</si>
  <si>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</si>
  <si>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</si>
  <si>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</si>
  <si>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</si>
  <si>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</si>
  <si>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</si>
  <si>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</si>
  <si>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</si>
  <si>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</si>
  <si>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</si>
  <si>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</si>
  <si>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</si>
  <si>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</si>
  <si>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</si>
  <si>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</si>
  <si>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</si>
  <si>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</si>
  <si>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</si>
  <si>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</si>
  <si>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</si>
  <si>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</si>
  <si>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</si>
  <si>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</si>
  <si>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</si>
  <si>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</si>
  <si>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</si>
  <si>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</si>
  <si>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</si>
  <si>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</si>
  <si>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</si>
  <si>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</si>
  <si>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</si>
  <si>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</si>
  <si>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</si>
  <si>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</si>
  <si>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</si>
  <si>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</si>
  <si>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</si>
  <si>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</si>
  <si>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</si>
  <si>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</si>
  <si>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</si>
  <si>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</si>
  <si>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</si>
  <si>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</si>
  <si>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</si>
  <si>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</si>
  <si>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</si>
  <si>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</si>
  <si>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</si>
  <si>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</si>
  <si>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</si>
  <si>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</si>
  <si>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</si>
  <si>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</si>
  <si>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</si>
  <si>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</si>
  <si>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</si>
  <si>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</si>
  <si>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</si>
  <si>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</si>
  <si>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</si>
  <si>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</si>
  <si>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</si>
  <si>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</si>
  <si>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</si>
  <si>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</si>
  <si>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</si>
  <si>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</si>
  <si>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</si>
  <si>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</si>
  <si>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</si>
  <si>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</si>
  <si>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</si>
  <si>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</si>
  <si>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</si>
  <si>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</si>
  <si>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</si>
  <si>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</si>
  <si>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</si>
  <si>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</si>
  <si>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</si>
  <si>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</si>
  <si>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</si>
  <si>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</si>
  <si>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</si>
  <si>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</si>
  <si>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</si>
  <si>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</si>
  <si>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</si>
  <si>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</si>
  <si>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</si>
  <si>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</si>
  <si>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</si>
  <si>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</si>
  <si>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</si>
  <si>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</si>
  <si>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</si>
  <si>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</si>
  <si>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</si>
  <si>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</si>
  <si>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</si>
  <si>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</si>
  <si>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</si>
  <si>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</si>
  <si>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</si>
  <si>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</si>
  <si>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</si>
  <si>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</si>
  <si>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</si>
  <si>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</si>
  <si>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</si>
  <si>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</si>
  <si>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</si>
  <si>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</si>
  <si>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</si>
  <si>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</si>
  <si>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</si>
  <si>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</si>
  <si>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</si>
  <si>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</si>
  <si>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</si>
  <si>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</si>
  <si>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</si>
  <si>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</si>
  <si>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</si>
  <si>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</si>
  <si>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</si>
  <si>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</si>
  <si>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</si>
  <si>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</si>
  <si>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</si>
  <si>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</si>
  <si>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</si>
  <si>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</si>
  <si>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</si>
  <si>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</si>
  <si>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</si>
  <si>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</si>
  <si>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</si>
  <si>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</si>
  <si>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</si>
  <si>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</si>
  <si>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</si>
  <si>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</si>
  <si>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</si>
  <si>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</si>
  <si>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</si>
  <si>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</si>
  <si>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</si>
  <si>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</si>
  <si>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</si>
  <si>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</si>
  <si>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</si>
  <si>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</si>
  <si>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</si>
  <si>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</si>
  <si>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</si>
  <si>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</si>
  <si>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</si>
  <si>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</si>
  <si>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</si>
  <si>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</si>
  <si>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</si>
  <si>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</si>
  <si>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</si>
  <si>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</si>
  <si>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</si>
  <si>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</si>
  <si>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</si>
  <si>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</si>
  <si>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</si>
  <si>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</si>
  <si>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</si>
  <si>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</si>
  <si>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</si>
  <si>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</si>
  <si>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</si>
  <si>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</si>
  <si>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</si>
  <si>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</si>
  <si>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</si>
  <si>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</si>
  <si>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</si>
  <si>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</si>
  <si>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</si>
  <si>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</si>
  <si>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</si>
  <si>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</si>
  <si>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</si>
  <si>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</si>
  <si>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</si>
  <si>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</si>
  <si>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</si>
  <si>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</si>
  <si>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</si>
  <si>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</si>
  <si>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</si>
  <si>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</si>
  <si>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</si>
  <si>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</si>
  <si>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</si>
  <si>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</si>
  <si>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</si>
  <si>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</si>
  <si>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</si>
  <si>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</si>
  <si>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</si>
  <si>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</si>
  <si>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</si>
  <si>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</si>
  <si>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</si>
  <si>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</si>
  <si>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</si>
  <si>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</si>
  <si>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</si>
  <si>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</si>
  <si>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</si>
  <si>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</si>
  <si>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</si>
  <si>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</si>
  <si>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</si>
  <si>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</si>
  <si>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</si>
  <si>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</si>
  <si>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</si>
  <si>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</si>
  <si>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</si>
  <si>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</si>
  <si>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</si>
  <si>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</si>
  <si>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</si>
  <si>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</si>
  <si>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</si>
  <si>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</si>
  <si>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</si>
  <si>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</si>
  <si>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</si>
  <si>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</si>
  <si>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</si>
  <si>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</si>
  <si>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</si>
  <si>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</si>
  <si>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</si>
  <si>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</si>
  <si>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</si>
  <si>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</si>
  <si>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</si>
  <si>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</si>
  <si>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</si>
  <si>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</si>
  <si>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</si>
  <si>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</si>
  <si>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</si>
  <si>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</si>
  <si>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</si>
  <si>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</si>
  <si>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</si>
  <si>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</si>
  <si>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</si>
  <si>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</si>
  <si>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</si>
  <si>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</si>
  <si>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</si>
  <si>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</si>
  <si>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</si>
  <si>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</si>
  <si>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</si>
  <si>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</si>
  <si>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</si>
  <si>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</si>
  <si>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</si>
  <si>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</si>
  <si>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</si>
  <si>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</si>
  <si>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</si>
  <si>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</si>
  <si>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</si>
  <si>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</si>
  <si>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</si>
  <si>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</si>
  <si>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</si>
  <si>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</si>
  <si>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</si>
  <si>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</si>
  <si>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</si>
  <si>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</si>
  <si>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</si>
  <si>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</si>
  <si>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</si>
  <si>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</si>
  <si>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</si>
  <si>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</si>
  <si>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</si>
  <si>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</si>
  <si>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</si>
  <si>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</si>
  <si>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</si>
  <si>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</si>
  <si>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</si>
  <si>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</si>
  <si>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</si>
  <si>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</si>
  <si>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</si>
  <si>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</si>
  <si>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</si>
  <si>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</si>
  <si>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</si>
  <si>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</si>
  <si>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</si>
  <si>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</si>
  <si>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</si>
  <si>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</si>
  <si>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</si>
  <si>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</si>
  <si>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</si>
  <si>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</si>
  <si>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</si>
  <si>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</si>
  <si>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</si>
  <si>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</si>
  <si>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</si>
  <si>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</si>
  <si>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</si>
  <si>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</si>
  <si>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</si>
  <si>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</si>
  <si>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</si>
  <si>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</si>
  <si>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</si>
  <si>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</si>
  <si>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</si>
  <si>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</si>
  <si>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</si>
  <si>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</si>
  <si>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</si>
  <si>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</si>
  <si>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</si>
  <si>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</si>
  <si>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</si>
  <si>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</si>
  <si>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</si>
  <si>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</si>
  <si>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</si>
  <si>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</si>
  <si>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</si>
  <si>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</si>
  <si>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</si>
  <si>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</si>
  <si>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</si>
  <si>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</si>
  <si>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</si>
  <si>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</si>
  <si>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</si>
  <si>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</si>
  <si>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</si>
  <si>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</si>
  <si>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</si>
  <si>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</si>
  <si>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</si>
  <si>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</si>
  <si>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</si>
  <si>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</si>
  <si>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</si>
  <si>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</si>
  <si>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</si>
  <si>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</si>
  <si>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</si>
  <si>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</si>
  <si>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</si>
  <si>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</si>
  <si>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</si>
  <si>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</si>
  <si>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</si>
  <si>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</si>
  <si>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</si>
  <si>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</si>
  <si>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</si>
  <si>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</si>
  <si>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</si>
  <si>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</si>
  <si>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</si>
  <si>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</si>
  <si>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</si>
  <si>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</si>
  <si>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</si>
  <si>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</si>
  <si>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</si>
  <si>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</si>
  <si>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</si>
  <si>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</si>
  <si>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</si>
  <si>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</si>
  <si>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</si>
  <si>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</si>
  <si>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</si>
  <si>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</si>
  <si>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</si>
  <si>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</si>
  <si>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</si>
  <si>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</si>
  <si>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</si>
  <si>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</si>
  <si>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</si>
  <si>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</si>
  <si>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</si>
  <si>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</si>
  <si>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</si>
  <si>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</si>
  <si>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</si>
  <si>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</si>
  <si>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</si>
  <si>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</si>
  <si>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</si>
  <si>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</si>
  <si>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</si>
  <si>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</si>
  <si>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</si>
  <si>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</si>
  <si>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</si>
  <si>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</si>
  <si>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</si>
  <si>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</si>
  <si>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</si>
  <si>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</si>
  <si>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</si>
  <si>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</si>
  <si>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</si>
  <si>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</si>
  <si>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</si>
  <si>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</si>
  <si>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</si>
  <si>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</si>
  <si>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</si>
  <si>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</si>
  <si>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</si>
  <si>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</si>
  <si>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</si>
  <si>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</si>
  <si>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</si>
  <si>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</si>
  <si>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</si>
  <si>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</si>
  <si>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</si>
  <si>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</si>
  <si>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</si>
  <si>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</si>
  <si>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</si>
  <si>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</si>
  <si>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</si>
  <si>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</si>
  <si>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</si>
  <si>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</si>
  <si>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</si>
  <si>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</si>
  <si>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</si>
  <si>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</si>
  <si>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</si>
  <si>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</si>
  <si>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</si>
  <si>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</si>
  <si>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</si>
  <si>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</si>
  <si>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</si>
  <si>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</si>
  <si>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</si>
  <si>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</si>
  <si>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</si>
  <si>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</si>
  <si>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</si>
  <si>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</si>
  <si>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</si>
  <si>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</si>
  <si>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</si>
  <si>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</si>
  <si>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</si>
  <si>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</si>
  <si>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</si>
  <si>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</si>
  <si>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</si>
  <si>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</si>
  <si>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</si>
  <si>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</si>
  <si>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</si>
  <si>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</si>
  <si>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</si>
  <si>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</si>
  <si>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</si>
  <si>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</si>
  <si>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</si>
  <si>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</si>
  <si>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</si>
  <si>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</si>
  <si>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</si>
  <si>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</si>
  <si>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</si>
  <si>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</si>
  <si>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</si>
  <si>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</si>
  <si>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</si>
  <si>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</si>
  <si>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</si>
  <si>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</si>
  <si>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</si>
  <si>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</si>
  <si>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</si>
  <si>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</si>
  <si>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</si>
  <si>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</si>
  <si>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</si>
  <si>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</si>
  <si>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</si>
  <si>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</si>
  <si>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</si>
  <si>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</si>
  <si>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</si>
  <si>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</si>
  <si>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</si>
  <si>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</si>
  <si>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</si>
  <si>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</si>
  <si>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</si>
  <si>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</si>
  <si>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</si>
  <si>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</si>
  <si>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</si>
  <si>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</si>
  <si>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</si>
  <si>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</si>
  <si>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</si>
  <si>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</si>
  <si>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</si>
  <si>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</si>
  <si>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</si>
  <si>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</si>
  <si>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</si>
  <si>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</si>
  <si>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</si>
  <si>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</si>
  <si>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</si>
  <si>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</si>
  <si>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</si>
  <si>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</si>
  <si>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</si>
  <si>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</si>
  <si>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</si>
  <si>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</si>
  <si>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</si>
  <si>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</si>
  <si>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</si>
  <si>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</si>
  <si>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</si>
  <si>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</si>
  <si>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</si>
  <si>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</si>
  <si>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</si>
  <si>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</si>
  <si>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</si>
  <si>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</si>
  <si>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</si>
  <si>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</si>
  <si>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</si>
  <si>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</si>
  <si>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</si>
  <si>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</si>
  <si>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</si>
  <si>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</si>
  <si>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</si>
  <si>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</si>
  <si>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</si>
  <si>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</si>
  <si>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</si>
  <si>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</si>
  <si>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</si>
  <si>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</si>
  <si>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</si>
  <si>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</si>
  <si>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</si>
  <si>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</si>
  <si>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</si>
  <si>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</si>
  <si>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</si>
  <si>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</si>
  <si>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</si>
  <si>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</si>
  <si>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</si>
  <si>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</si>
  <si>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</si>
  <si>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</si>
  <si>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</si>
  <si>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</si>
  <si>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</si>
  <si>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</si>
  <si>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</si>
  <si>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</si>
  <si>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</si>
  <si>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</si>
  <si>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</si>
  <si>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</si>
  <si>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</si>
  <si>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</si>
  <si>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</si>
  <si>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</si>
  <si>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</si>
  <si>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</si>
  <si>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</si>
  <si>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</si>
  <si>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</si>
  <si>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</si>
  <si>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</si>
  <si>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</si>
  <si>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</si>
  <si>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</si>
  <si>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</si>
  <si>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</si>
  <si>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</si>
  <si>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</si>
  <si>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</si>
  <si>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</si>
  <si>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</si>
  <si>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</si>
  <si>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</si>
  <si>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</si>
  <si>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</si>
  <si>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</si>
  <si>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</si>
  <si>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</si>
  <si>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</si>
  <si>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</si>
  <si>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</si>
  <si>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</si>
  <si>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</si>
  <si>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</si>
  <si>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</si>
  <si>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</si>
  <si>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</si>
  <si>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</si>
  <si>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</si>
  <si>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</si>
  <si>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</si>
  <si>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</si>
  <si>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</si>
  <si>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</si>
  <si>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</si>
  <si>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</si>
  <si>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</si>
  <si>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</si>
  <si>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</si>
  <si>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</si>
  <si>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</si>
  <si>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</si>
  <si>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</si>
  <si>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</si>
  <si>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</si>
  <si>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</si>
  <si>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</si>
  <si>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</si>
  <si>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</si>
  <si>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</si>
  <si>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</si>
  <si>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</si>
  <si>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</si>
  <si>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</si>
  <si>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</si>
  <si>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</si>
  <si>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</si>
  <si>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</si>
  <si>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</si>
  <si>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</si>
  <si>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</si>
  <si>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</si>
  <si>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</si>
  <si>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</si>
  <si>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</si>
  <si>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</si>
  <si>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</si>
  <si>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</si>
  <si>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</si>
  <si>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</si>
  <si>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</si>
  <si>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</si>
  <si>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</si>
  <si>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</si>
  <si>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</si>
  <si>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</si>
  <si>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</si>
  <si>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</si>
  <si>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</si>
  <si>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</si>
  <si>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</si>
  <si>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</si>
  <si>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</si>
  <si>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</si>
  <si>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</si>
  <si>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</si>
  <si>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</si>
  <si>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</si>
  <si>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</si>
  <si>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</si>
  <si>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</si>
  <si>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</si>
  <si>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</si>
  <si>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</si>
  <si>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</si>
  <si>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</si>
  <si>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</si>
  <si>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</si>
  <si>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</si>
  <si>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</si>
  <si>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</si>
  <si>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</si>
  <si>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</si>
  <si>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</si>
  <si>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</si>
  <si>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</si>
  <si>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</si>
  <si>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</si>
  <si>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</si>
  <si>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</si>
  <si>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</si>
  <si>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</si>
  <si>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</si>
  <si>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</si>
  <si>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</si>
  <si>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</si>
  <si>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</si>
  <si>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</si>
  <si>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</si>
  <si>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</si>
  <si>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</si>
  <si>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</si>
  <si>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</si>
  <si>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</si>
  <si>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</si>
  <si>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</si>
  <si>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</si>
  <si>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</si>
  <si>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</si>
  <si>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</si>
  <si>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</si>
  <si>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</si>
  <si>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</si>
  <si>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</si>
  <si>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</si>
  <si>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</si>
  <si>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</si>
  <si>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</si>
  <si>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</si>
  <si>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</si>
  <si>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</si>
  <si>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</si>
  <si>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</si>
  <si>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</si>
  <si>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</si>
  <si>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</si>
  <si>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</si>
  <si>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</si>
  <si>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</si>
  <si>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</si>
  <si>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</si>
  <si>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</si>
  <si>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</si>
  <si>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</si>
  <si>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</si>
  <si>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</si>
  <si>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</si>
  <si>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</si>
  <si>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</si>
  <si>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</si>
  <si>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</si>
  <si>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</si>
  <si>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</si>
  <si>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</si>
  <si>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</si>
  <si>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</si>
  <si>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</si>
  <si>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</si>
  <si>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</si>
  <si>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</si>
  <si>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</si>
  <si>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</si>
  <si>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</si>
  <si>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</si>
  <si>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</si>
  <si>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</si>
  <si>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</si>
  <si>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</si>
  <si>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</si>
  <si>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</si>
  <si>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</si>
  <si>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</si>
  <si>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</si>
  <si>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</si>
  <si>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</si>
  <si>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</si>
  <si>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</si>
  <si>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</si>
  <si>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</si>
  <si>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</si>
  <si>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</si>
  <si>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</si>
  <si>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</si>
  <si>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</si>
  <si>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</si>
  <si>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</si>
  <si>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</si>
  <si>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</si>
  <si>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</si>
  <si>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</si>
  <si>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</si>
  <si>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</si>
  <si>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</si>
  <si>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</si>
  <si>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</si>
  <si>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</si>
  <si>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</si>
  <si>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</si>
  <si>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</si>
  <si>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</si>
  <si>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</si>
  <si>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</si>
  <si>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</si>
  <si>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</si>
  <si>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</si>
  <si>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</si>
  <si>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</si>
  <si>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</si>
  <si>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</si>
  <si>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</si>
  <si>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</si>
  <si>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</si>
  <si>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</si>
  <si>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</si>
  <si>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</si>
  <si>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</si>
  <si>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</si>
  <si>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</si>
  <si>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</si>
  <si>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</si>
  <si>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</si>
  <si>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</si>
  <si>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</si>
  <si>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</si>
  <si>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</si>
  <si>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</si>
  <si>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</si>
  <si>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</si>
  <si>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</si>
  <si>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</si>
  <si>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</si>
  <si>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</si>
  <si>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</si>
  <si>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</si>
  <si>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</si>
  <si>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</si>
  <si>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</si>
  <si>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</si>
  <si>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</si>
  <si>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</si>
  <si>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</si>
  <si>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</si>
  <si>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</si>
  <si>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</si>
  <si>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</si>
  <si>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</si>
  <si>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</si>
  <si>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</si>
  <si>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</si>
  <si>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</si>
  <si>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</si>
  <si>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</si>
  <si>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</si>
  <si>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</si>
  <si>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</si>
  <si>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</si>
  <si>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</si>
  <si>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</si>
  <si>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</si>
  <si>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</si>
  <si>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</si>
  <si>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</si>
  <si>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</si>
  <si>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</si>
  <si>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</si>
  <si>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</si>
  <si>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</si>
  <si>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</si>
  <si>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</si>
  <si>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</si>
  <si>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</si>
  <si>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</si>
  <si>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</si>
  <si>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</si>
  <si>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</si>
  <si>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</si>
  <si>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</si>
  <si>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</si>
  <si>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</si>
  <si>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</si>
  <si>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</si>
  <si>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</si>
  <si>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</si>
  <si>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</si>
  <si>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</si>
  <si>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</si>
  <si>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</si>
  <si>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</si>
  <si>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</si>
  <si>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</si>
  <si>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</si>
  <si>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</si>
  <si>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</si>
  <si>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</si>
  <si>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</si>
  <si>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</si>
  <si>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</si>
  <si>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</si>
  <si>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</si>
  <si>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</si>
  <si>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</si>
  <si>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</si>
  <si>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</si>
  <si>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</si>
  <si>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</si>
  <si>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</si>
  <si>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</si>
  <si>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</si>
  <si>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</si>
  <si>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</si>
  <si>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</si>
  <si>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</si>
  <si>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</si>
  <si>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</si>
  <si>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</si>
  <si>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</si>
  <si>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</si>
  <si>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</si>
  <si>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</si>
  <si>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</si>
  <si>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</si>
  <si>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</si>
  <si>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</si>
  <si>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</si>
  <si>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</si>
  <si>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</si>
  <si>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</si>
  <si>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</si>
  <si>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</si>
  <si>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</si>
  <si>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</si>
  <si>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</si>
  <si>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</si>
  <si>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</si>
  <si>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</si>
  <si>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</si>
  <si>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</si>
  <si>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</si>
  <si>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</si>
  <si>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</si>
  <si>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</si>
  <si>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</si>
  <si>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</si>
  <si>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</si>
  <si>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</si>
  <si>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</si>
  <si>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</si>
  <si>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</si>
  <si>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</si>
  <si>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</si>
  <si>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</si>
  <si>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</si>
  <si>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</si>
  <si>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</si>
  <si>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</si>
  <si>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</si>
  <si>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</si>
  <si>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</si>
  <si>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</si>
  <si>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</si>
  <si>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</si>
  <si>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</si>
  <si>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</si>
  <si>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</si>
  <si>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</si>
  <si>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</si>
  <si>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</si>
  <si>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</si>
  <si>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</si>
  <si>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</si>
  <si>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</si>
  <si>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</si>
  <si>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</si>
  <si>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</si>
  <si>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</si>
  <si>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</si>
  <si>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</si>
  <si>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</si>
  <si>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</si>
  <si>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</si>
  <si>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</si>
  <si>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</si>
  <si>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</si>
  <si>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</si>
  <si>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</si>
  <si>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</si>
  <si>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</si>
  <si>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</si>
  <si>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</si>
  <si>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</si>
  <si>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</si>
  <si>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</si>
  <si>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</si>
  <si>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</si>
  <si>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</si>
  <si>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</si>
  <si>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</si>
  <si>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</si>
  <si>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</si>
  <si>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</si>
  <si>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</si>
  <si>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</si>
  <si>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</si>
  <si>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</si>
  <si>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</si>
  <si>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</si>
  <si>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</si>
  <si>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</si>
  <si>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</si>
  <si>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</si>
  <si>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</si>
  <si>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</si>
  <si>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</si>
  <si>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</si>
  <si>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</si>
  <si>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</si>
  <si>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</si>
  <si>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</si>
  <si>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</si>
  <si>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</si>
  <si>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</si>
  <si>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</si>
  <si>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</si>
  <si>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</si>
  <si>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</si>
  <si>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</si>
  <si>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</si>
  <si>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</si>
  <si>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</si>
  <si>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</si>
  <si>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</si>
  <si>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</si>
  <si>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</si>
  <si>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</si>
  <si>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</si>
  <si>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</si>
  <si>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</si>
  <si>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</si>
  <si>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</si>
  <si>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</si>
  <si>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</si>
  <si>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</si>
  <si>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</si>
  <si>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</si>
  <si>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</si>
  <si>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</si>
  <si>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</si>
  <si>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</si>
  <si>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</si>
  <si>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</si>
  <si>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</si>
  <si>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</si>
  <si>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</si>
  <si>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</si>
  <si>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</si>
  <si>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</si>
  <si>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</si>
  <si>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</si>
  <si>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</si>
  <si>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</si>
  <si>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</si>
  <si>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</si>
  <si>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</si>
  <si>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</si>
  <si>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</si>
  <si>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</si>
  <si>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</si>
  <si>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</si>
  <si>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</si>
  <si>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</si>
  <si>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</si>
  <si>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</si>
  <si>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</si>
  <si>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</si>
  <si>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</si>
  <si>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</si>
  <si>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</si>
  <si>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</si>
  <si>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</si>
  <si>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</si>
  <si>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</si>
  <si>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</si>
  <si>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</si>
  <si>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</si>
  <si>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</si>
  <si>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</si>
  <si>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</si>
  <si>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</si>
  <si>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</si>
  <si>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</si>
  <si>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</si>
  <si>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</si>
  <si>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</si>
  <si>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</si>
  <si>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</si>
  <si>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</si>
  <si>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</si>
  <si>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</si>
  <si>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</si>
  <si>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</si>
  <si>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</si>
  <si>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</si>
  <si>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</si>
  <si>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</si>
  <si>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</si>
  <si>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</si>
  <si>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</si>
  <si>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</si>
  <si>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</si>
  <si>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</si>
  <si>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</si>
  <si>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</si>
  <si>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</si>
  <si>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</si>
  <si>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</si>
  <si>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</si>
  <si>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</si>
  <si>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</si>
  <si>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</si>
  <si>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</si>
  <si>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</si>
  <si>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</si>
  <si>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</si>
  <si>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</si>
  <si>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</si>
  <si>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</si>
  <si>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</si>
  <si>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</si>
  <si>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</si>
  <si>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</si>
  <si>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</si>
  <si>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</si>
  <si>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</si>
  <si>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</si>
  <si>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</si>
  <si>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</si>
  <si>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</si>
  <si>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</si>
  <si>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</si>
  <si>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</si>
  <si>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</si>
  <si>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</si>
  <si>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</si>
  <si>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</si>
  <si>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</si>
  <si>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</si>
  <si>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</si>
  <si>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</si>
  <si>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</si>
  <si>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</si>
  <si>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</si>
  <si>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</si>
  <si>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</si>
  <si>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</si>
  <si>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</si>
  <si>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</si>
  <si>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</si>
  <si>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</si>
  <si>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</si>
  <si>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</si>
  <si>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</si>
  <si>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</si>
  <si>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</si>
  <si>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</si>
  <si>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</si>
  <si>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</si>
  <si>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</si>
  <si>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</si>
  <si>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</si>
  <si>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</si>
  <si>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</si>
  <si>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</si>
  <si>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</si>
  <si>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</si>
  <si>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</si>
  <si>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</si>
  <si>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</si>
  <si>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</si>
  <si>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</si>
  <si>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</si>
  <si>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</si>
  <si>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</si>
  <si>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</si>
  <si>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</si>
  <si>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</si>
  <si>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</si>
  <si>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</si>
  <si>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</si>
  <si>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</si>
  <si>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</si>
  <si>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</si>
  <si>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</si>
  <si>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</si>
  <si>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</si>
  <si>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</si>
  <si>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</si>
  <si>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</si>
  <si>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</si>
  <si>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</si>
  <si>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</si>
  <si>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</si>
  <si>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</si>
  <si>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</si>
  <si>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</si>
  <si>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</si>
  <si>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</si>
  <si>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</si>
  <si>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</si>
  <si>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</si>
  <si>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</si>
  <si>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</si>
  <si>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</si>
  <si>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</si>
  <si>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</si>
  <si>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</si>
  <si>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</si>
  <si>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</si>
  <si>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</si>
  <si>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</si>
  <si>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</si>
  <si>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</si>
  <si>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</si>
  <si>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</si>
  <si>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</si>
  <si>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</si>
  <si>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</si>
  <si>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</si>
  <si>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</si>
  <si>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</si>
  <si>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</si>
  <si>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</si>
  <si>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</si>
  <si>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</si>
  <si>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</si>
  <si>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</si>
  <si>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</si>
  <si>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</si>
  <si>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</si>
  <si>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</si>
  <si>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</si>
  <si>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</si>
  <si>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</si>
  <si>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</si>
  <si>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</si>
  <si>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</si>
  <si>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</si>
  <si>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</si>
  <si>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</si>
  <si>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</si>
  <si>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</si>
  <si>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</si>
  <si>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</si>
  <si>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</si>
  <si>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</si>
  <si>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</si>
  <si>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</si>
  <si>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</si>
  <si>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</si>
  <si>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</si>
  <si>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</si>
  <si>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</si>
  <si>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</si>
  <si>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</si>
  <si>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</si>
  <si>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</si>
  <si>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</si>
  <si>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</si>
  <si>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</si>
  <si>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</si>
  <si>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</si>
  <si>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</si>
  <si>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</si>
  <si>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</si>
  <si>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</si>
  <si>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</si>
  <si>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</si>
  <si>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</si>
  <si>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</si>
  <si>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</si>
  <si>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</si>
  <si>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</si>
  <si>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</si>
  <si>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</si>
  <si>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</si>
  <si>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</si>
  <si>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</si>
  <si>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</si>
  <si>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</si>
  <si>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</si>
  <si>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</si>
  <si>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</si>
  <si>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</si>
  <si>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</si>
  <si>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</si>
  <si>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</si>
  <si>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</si>
  <si>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</si>
  <si>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</si>
  <si>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</si>
  <si>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</si>
  <si>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</si>
  <si>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</si>
  <si>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</si>
  <si>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</si>
  <si>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</si>
  <si>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</si>
  <si>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</si>
  <si>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</si>
  <si>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</si>
  <si>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</si>
  <si>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</si>
  <si>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</si>
  <si>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</si>
  <si>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</si>
  <si>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</si>
  <si>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</si>
  <si>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</si>
  <si>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</si>
  <si>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</si>
  <si>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</si>
  <si>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</si>
  <si>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</si>
  <si>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</si>
  <si>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</si>
  <si>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</si>
  <si>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</si>
  <si>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</si>
  <si>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</si>
  <si>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</si>
  <si>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</si>
  <si>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</si>
  <si>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</si>
  <si>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</si>
  <si>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</si>
  <si>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</si>
  <si>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</si>
  <si>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</si>
  <si>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</si>
  <si>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</si>
  <si>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</si>
  <si>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</si>
  <si>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</si>
  <si>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</si>
  <si>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</si>
  <si>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</si>
  <si>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</si>
  <si>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</si>
  <si>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</si>
  <si>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</si>
  <si>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</si>
  <si>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</si>
  <si>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</si>
  <si>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</si>
  <si>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</si>
  <si>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</si>
  <si>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</si>
  <si>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</si>
  <si>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</si>
  <si>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</si>
  <si>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</si>
  <si>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</si>
  <si>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</si>
  <si>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</si>
  <si>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</si>
  <si>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</si>
  <si>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</si>
  <si>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</si>
  <si>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</si>
  <si>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</si>
  <si>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</si>
  <si>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</si>
  <si>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</si>
  <si>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</si>
  <si>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</si>
  <si>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</si>
  <si>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</si>
  <si>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</si>
  <si>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</si>
  <si>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</si>
  <si>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</si>
  <si>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</si>
  <si>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</si>
  <si>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</si>
  <si>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</si>
  <si>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</si>
  <si>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</si>
  <si>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</si>
  <si>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</si>
  <si>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</si>
  <si>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</si>
  <si>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</si>
  <si>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</si>
  <si>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</si>
  <si>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</si>
  <si>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</si>
  <si>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</si>
  <si>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</si>
  <si>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</si>
  <si>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</si>
  <si>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</si>
  <si>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</si>
  <si>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</si>
  <si>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</si>
  <si>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</si>
  <si>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</si>
  <si>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</si>
  <si>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</si>
  <si>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</si>
  <si>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</si>
  <si>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</si>
  <si>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</si>
  <si>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</si>
  <si>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</si>
  <si>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</si>
  <si>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</si>
  <si>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</si>
  <si>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</si>
  <si>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</si>
  <si>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</si>
  <si>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</si>
  <si>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</si>
  <si>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</si>
  <si>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</si>
  <si>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</si>
  <si>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</si>
  <si>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</si>
  <si>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</si>
  <si>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</si>
  <si>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</si>
  <si>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</si>
  <si>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</si>
  <si>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</si>
  <si>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</si>
  <si>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</si>
  <si>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</si>
  <si>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</si>
  <si>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</si>
  <si>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</si>
  <si>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</si>
  <si>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</si>
  <si>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</si>
  <si>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</si>
  <si>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</si>
  <si>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</si>
  <si>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</si>
  <si>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</si>
  <si>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</si>
  <si>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</si>
  <si>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</si>
  <si>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</si>
  <si>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</si>
  <si>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</si>
  <si>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</si>
  <si>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</si>
  <si>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</si>
  <si>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</si>
  <si>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</si>
  <si>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</si>
  <si>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</si>
  <si>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</si>
  <si>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</si>
  <si>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</si>
  <si>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</si>
  <si>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</si>
  <si>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</si>
  <si>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</si>
  <si>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</si>
  <si>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</si>
  <si>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</si>
  <si>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</si>
  <si>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</si>
  <si>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</si>
  <si>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</si>
  <si>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</si>
  <si>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</si>
  <si>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</si>
  <si>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</si>
  <si>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</si>
  <si>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</si>
  <si>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</si>
  <si>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</si>
  <si>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</si>
  <si>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</si>
  <si>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</si>
  <si>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</si>
  <si>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</si>
  <si>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</si>
  <si>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</si>
  <si>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</si>
  <si>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</si>
  <si>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</si>
  <si>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</si>
  <si>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</si>
  <si>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</si>
  <si>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</si>
  <si>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</si>
  <si>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</si>
  <si>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</si>
  <si>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</si>
  <si>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</si>
  <si>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</si>
  <si>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</si>
  <si>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</si>
  <si>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</si>
  <si>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</si>
  <si>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</si>
  <si>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</si>
  <si>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</si>
  <si>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</si>
  <si>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</si>
  <si>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</si>
  <si>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</si>
  <si>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</si>
  <si>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</si>
  <si>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</si>
  <si>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</si>
  <si>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</si>
  <si>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</si>
  <si>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</si>
  <si>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</si>
  <si>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</si>
  <si>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</si>
  <si>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</si>
  <si>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</si>
  <si>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</si>
  <si>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</si>
  <si>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</si>
  <si>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</si>
  <si>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</si>
  <si>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</si>
  <si>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</si>
  <si>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</si>
  <si>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</si>
  <si>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</si>
  <si>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</si>
  <si>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</si>
  <si>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</si>
  <si>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</si>
  <si>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</si>
  <si>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</si>
  <si>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</si>
  <si>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</si>
  <si>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</si>
  <si>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</si>
  <si>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</si>
  <si>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</si>
  <si>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</si>
  <si>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</si>
  <si>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</si>
  <si>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</si>
  <si>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</si>
  <si>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</si>
  <si>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</si>
  <si>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</si>
  <si>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</si>
  <si>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</si>
  <si>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</si>
  <si>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</si>
  <si>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</si>
  <si>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</si>
  <si>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</si>
  <si>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</si>
  <si>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</si>
  <si>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</si>
  <si>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</si>
  <si>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</si>
  <si>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</si>
  <si>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</si>
  <si>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</si>
  <si>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</si>
  <si>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</si>
  <si>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</si>
  <si>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</si>
  <si>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</si>
  <si>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</si>
  <si>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</si>
  <si>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</si>
  <si>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</si>
  <si>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</si>
  <si>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</si>
  <si>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</si>
  <si>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</si>
  <si>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</si>
  <si>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</si>
  <si>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</si>
  <si>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</si>
  <si>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</si>
  <si>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</si>
  <si>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</si>
  <si>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</si>
  <si>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</si>
  <si>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</si>
  <si>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</si>
  <si>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</si>
  <si>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</si>
  <si>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</si>
  <si>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</si>
  <si>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</si>
  <si>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</si>
  <si>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</si>
  <si>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</si>
  <si>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</si>
  <si>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</si>
  <si>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</si>
  <si>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</si>
  <si>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</si>
  <si>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</si>
  <si>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</si>
  <si>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</si>
  <si>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</si>
  <si>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</si>
  <si>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</si>
  <si>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</si>
  <si>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</si>
  <si>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</si>
  <si>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</si>
  <si>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</si>
  <si>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</si>
  <si>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</si>
  <si>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</si>
  <si>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</si>
  <si>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</si>
  <si>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</si>
  <si>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</si>
  <si>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</si>
  <si>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</si>
  <si>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</si>
  <si>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</si>
  <si>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</si>
  <si>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</si>
  <si>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</si>
  <si>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</si>
  <si>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</si>
  <si>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</si>
  <si>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</si>
  <si>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</si>
  <si>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</si>
  <si>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</si>
  <si>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</si>
  <si>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</si>
  <si>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</si>
  <si>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</si>
  <si>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</si>
  <si>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</si>
  <si>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</si>
  <si>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</si>
  <si>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</si>
  <si>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</si>
  <si>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</si>
  <si>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</si>
  <si>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</si>
  <si>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</si>
  <si>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</si>
  <si>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</si>
  <si>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</si>
  <si>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</si>
  <si>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</si>
  <si>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</si>
  <si>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</si>
  <si>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</si>
  <si>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</si>
  <si>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</si>
  <si>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</si>
  <si>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</si>
  <si>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</si>
  <si>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</si>
  <si>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</si>
  <si>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</si>
  <si>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</si>
  <si>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</si>
  <si>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</si>
  <si>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</si>
  <si>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</si>
  <si>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</si>
  <si>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</si>
  <si>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</si>
  <si>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</si>
  <si>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</si>
  <si>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</si>
  <si>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</si>
  <si>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</si>
  <si>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</si>
  <si>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</si>
  <si>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</si>
  <si>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</si>
  <si>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</si>
  <si>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</si>
  <si>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</si>
  <si>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</si>
  <si>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</si>
  <si>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</si>
  <si>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</si>
  <si>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</si>
  <si>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</si>
  <si>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</si>
  <si>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</si>
  <si>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</si>
  <si>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</si>
  <si>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</si>
  <si>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</si>
  <si>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</si>
  <si>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</si>
  <si>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</si>
  <si>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</si>
  <si>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</si>
  <si>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</si>
  <si>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</si>
  <si>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</si>
  <si>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</si>
  <si>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</si>
  <si>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</si>
  <si>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</si>
  <si>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</si>
  <si>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</si>
  <si>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</si>
  <si>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</si>
  <si>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</si>
  <si>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</si>
  <si>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</si>
  <si>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</si>
  <si>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</si>
  <si>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</si>
  <si>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</si>
  <si>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</si>
  <si>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</si>
  <si>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</si>
  <si>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</si>
  <si>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</si>
  <si>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</si>
  <si>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</si>
  <si>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</si>
  <si>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</si>
  <si>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</si>
  <si>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</si>
  <si>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</si>
  <si>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</si>
  <si>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</si>
  <si>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</si>
  <si>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</si>
  <si>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</si>
  <si>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</si>
  <si>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</si>
  <si>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</si>
  <si>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</si>
  <si>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</si>
  <si>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</si>
  <si>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</si>
  <si>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</si>
  <si>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</si>
  <si>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</si>
  <si>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</si>
  <si>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</si>
  <si>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</si>
  <si>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</si>
  <si>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</si>
  <si>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</si>
  <si>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</si>
  <si>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</si>
  <si>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</si>
  <si>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</si>
  <si>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</si>
  <si>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</si>
  <si>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</si>
  <si>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</si>
  <si>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</si>
  <si>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</si>
  <si>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</si>
  <si>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</si>
  <si>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</si>
  <si>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</si>
  <si>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</si>
  <si>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</si>
  <si>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</si>
  <si>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</si>
  <si>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</si>
  <si>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</si>
  <si>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</si>
  <si>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</si>
  <si>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</si>
  <si>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</si>
  <si>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</si>
  <si>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</si>
  <si>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</si>
  <si>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</si>
  <si>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</si>
  <si>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</si>
  <si>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</si>
  <si>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</si>
  <si>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</si>
  <si>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</si>
  <si>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</si>
  <si>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</si>
  <si>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</si>
  <si>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</si>
  <si>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</si>
  <si>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</si>
  <si>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</si>
  <si>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</si>
  <si>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</si>
  <si>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</si>
  <si>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</si>
  <si>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</si>
  <si>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</si>
  <si>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</si>
  <si>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</si>
  <si>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</si>
  <si>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</si>
  <si>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</si>
  <si>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</si>
  <si>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</si>
  <si>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</si>
  <si>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</si>
  <si>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</si>
  <si>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</si>
  <si>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</si>
  <si>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</si>
  <si>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</si>
  <si>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</si>
  <si>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</si>
  <si>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</si>
  <si>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</si>
  <si>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</si>
  <si>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</si>
  <si>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</si>
  <si>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</si>
  <si>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</si>
  <si>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</si>
  <si>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</si>
  <si>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</si>
  <si>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</si>
  <si>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</si>
  <si>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</si>
  <si>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</si>
  <si>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</si>
  <si>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</si>
  <si>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</si>
  <si>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</si>
  <si>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</si>
  <si>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</si>
  <si>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</si>
  <si>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</si>
  <si>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</si>
  <si>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</si>
  <si>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</si>
  <si>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</si>
  <si>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</si>
  <si>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</si>
  <si>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</si>
  <si>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</si>
  <si>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</si>
  <si>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</si>
  <si>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</si>
  <si>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</si>
  <si>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</si>
  <si>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</si>
  <si>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</si>
  <si>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</si>
  <si>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</si>
  <si>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</si>
  <si>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</si>
  <si>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</si>
  <si>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</si>
  <si>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</si>
  <si>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</si>
  <si>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</si>
  <si>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</si>
  <si>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</si>
  <si>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</si>
  <si>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</si>
  <si>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</si>
  <si>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</si>
  <si>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</si>
  <si>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</si>
  <si>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</si>
  <si>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</si>
  <si>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</si>
  <si>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</si>
  <si>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</si>
  <si>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</si>
  <si>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</si>
  <si>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</si>
  <si>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</si>
  <si>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</si>
  <si>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</si>
  <si>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</si>
  <si>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</si>
  <si>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</si>
  <si>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</si>
  <si>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</si>
  <si>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</si>
  <si>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</si>
  <si>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</si>
  <si>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</si>
  <si>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</si>
  <si>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</si>
  <si>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</si>
  <si>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</si>
  <si>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</si>
  <si>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</si>
  <si>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</si>
  <si>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</si>
  <si>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</si>
  <si>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</si>
  <si>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</si>
  <si>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</si>
  <si>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</si>
  <si>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</si>
  <si>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</si>
  <si>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</si>
  <si>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</si>
  <si>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</si>
  <si>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</si>
  <si>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</si>
  <si>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</si>
  <si>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</si>
  <si>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</si>
  <si>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</si>
  <si>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</si>
  <si>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</si>
  <si>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</si>
  <si>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</si>
  <si>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</si>
  <si>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</si>
  <si>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</si>
  <si>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</si>
  <si>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</si>
  <si>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</si>
  <si>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</si>
  <si>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</si>
  <si>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</si>
  <si>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</si>
  <si>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</si>
  <si>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</si>
  <si>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</si>
  <si>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</si>
  <si>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</si>
  <si>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</si>
  <si>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</si>
  <si>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</si>
  <si>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</si>
  <si>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</si>
  <si>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</si>
  <si>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</si>
  <si>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</si>
  <si>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</si>
  <si>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</si>
  <si>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</si>
  <si>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</si>
  <si>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</si>
  <si>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</si>
  <si>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</si>
  <si>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</si>
  <si>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</si>
  <si>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</si>
  <si>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</si>
  <si>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</si>
  <si>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</si>
  <si>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</si>
  <si>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</si>
  <si>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</si>
  <si>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</si>
  <si>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</si>
  <si>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</si>
  <si>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</si>
  <si>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</si>
  <si>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</si>
  <si>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</si>
  <si>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</si>
  <si>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</si>
  <si>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</si>
  <si>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</si>
  <si>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</si>
  <si>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</si>
  <si>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</si>
  <si>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</si>
  <si>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</si>
  <si>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</si>
  <si>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</si>
  <si>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</si>
  <si>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</si>
  <si>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</si>
  <si>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</si>
  <si>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</si>
  <si>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</si>
  <si>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</si>
  <si>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</si>
  <si>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</si>
  <si>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</si>
  <si>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</si>
  <si>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</si>
  <si>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</si>
  <si>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</si>
  <si>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</si>
  <si>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</si>
  <si>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</si>
  <si>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</si>
  <si>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</si>
  <si>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</si>
  <si>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</si>
  <si>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</si>
  <si>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</si>
  <si>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</si>
  <si>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</si>
  <si>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</si>
  <si>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</si>
  <si>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</si>
  <si>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</si>
  <si>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</si>
  <si>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</si>
  <si>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</si>
  <si>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</si>
  <si>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</si>
  <si>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</si>
  <si>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</si>
  <si>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</si>
  <si>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</si>
  <si>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</si>
  <si>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</si>
  <si>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</si>
  <si>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</si>
  <si>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</si>
  <si>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</si>
  <si>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</si>
  <si>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</si>
  <si>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</si>
  <si>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</si>
  <si>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</si>
  <si>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</si>
  <si>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</si>
  <si>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</si>
  <si>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</si>
  <si>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</si>
  <si>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</si>
  <si>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</si>
  <si>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</si>
  <si>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</si>
  <si>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</si>
  <si>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</si>
  <si>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</si>
  <si>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</si>
  <si>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</si>
  <si>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</si>
  <si>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</si>
  <si>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</si>
  <si>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</si>
  <si>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</si>
  <si>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</si>
  <si>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</si>
  <si>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</si>
  <si>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</si>
  <si>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</si>
  <si>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</si>
  <si>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</si>
  <si>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</si>
  <si>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</si>
  <si>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</si>
  <si>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</si>
  <si>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</si>
  <si>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</si>
  <si>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</si>
  <si>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</si>
  <si>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</si>
  <si>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</si>
  <si>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</si>
  <si>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</si>
  <si>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</si>
  <si>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</si>
  <si>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</si>
  <si>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</si>
  <si>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</si>
  <si>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</si>
  <si>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</si>
  <si>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</si>
  <si>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</si>
  <si>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</si>
  <si>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</si>
  <si>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</si>
  <si>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</si>
  <si>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</si>
  <si>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</si>
  <si>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</si>
  <si>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</si>
  <si>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</si>
  <si>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</si>
  <si>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</si>
  <si>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</si>
  <si>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</si>
  <si>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</si>
  <si>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</si>
  <si>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</si>
  <si>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</si>
  <si>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</si>
  <si>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</si>
  <si>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</si>
  <si>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</si>
  <si>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</si>
  <si>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</si>
  <si>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</si>
  <si>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</si>
  <si>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</si>
  <si>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</si>
  <si>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</si>
  <si>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</si>
  <si>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</si>
  <si>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</si>
  <si>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</si>
  <si>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</si>
  <si>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</si>
  <si>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</si>
  <si>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</si>
  <si>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</si>
  <si>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</si>
  <si>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</si>
  <si>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</si>
  <si>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</si>
  <si>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</si>
  <si>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</si>
  <si>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</si>
  <si>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</si>
  <si>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</si>
  <si>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</si>
  <si>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</si>
  <si>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</si>
  <si>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</si>
  <si>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</si>
  <si>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</si>
  <si>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</si>
  <si>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</si>
  <si>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</si>
  <si>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</si>
  <si>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</si>
  <si>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</si>
  <si>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</si>
  <si>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</si>
  <si>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</si>
  <si>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</si>
  <si>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</si>
  <si>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</si>
  <si>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</si>
  <si>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</si>
  <si>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</si>
  <si>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</si>
  <si>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</si>
  <si>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</si>
  <si>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</si>
  <si>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</si>
  <si>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</si>
  <si>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</si>
  <si>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</si>
  <si>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</si>
  <si>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</si>
  <si>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</si>
  <si>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</si>
  <si>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</si>
  <si>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</si>
  <si>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</si>
  <si>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</si>
  <si>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</si>
  <si>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</si>
  <si>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</si>
  <si>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</si>
  <si>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</si>
  <si>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</si>
  <si>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</si>
  <si>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</si>
  <si>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</si>
  <si>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</si>
  <si>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</si>
  <si>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</si>
  <si>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</si>
  <si>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</si>
  <si>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</si>
  <si>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</si>
  <si>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</si>
  <si>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</si>
  <si>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</si>
  <si>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</si>
  <si>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</si>
  <si>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</si>
  <si>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</si>
  <si>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</si>
  <si>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</si>
  <si>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</si>
  <si>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</si>
  <si>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</si>
  <si>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</si>
  <si>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</si>
  <si>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</si>
  <si>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</si>
  <si>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</si>
  <si>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</si>
  <si>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</si>
  <si>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</si>
  <si>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</si>
  <si>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</si>
  <si>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</si>
  <si>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</si>
  <si>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</si>
  <si>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</si>
  <si>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</si>
  <si>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</si>
  <si>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</si>
  <si>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</si>
  <si>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</si>
  <si>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</si>
  <si>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</si>
  <si>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</si>
  <si>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</si>
  <si>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</si>
  <si>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</si>
  <si>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</si>
  <si>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</si>
  <si>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</si>
  <si>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</si>
  <si>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</si>
  <si>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</si>
  <si>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</si>
  <si>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</si>
  <si>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</si>
  <si>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</si>
  <si>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</si>
  <si>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</si>
  <si>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</si>
  <si>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</si>
  <si>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</si>
  <si>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</si>
  <si>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</si>
  <si>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</si>
  <si>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</si>
  <si>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</si>
  <si>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</si>
  <si>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</si>
  <si>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</si>
  <si>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</si>
  <si>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</si>
  <si>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</si>
  <si>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</si>
  <si>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</si>
  <si>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</si>
  <si>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</si>
  <si>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</si>
  <si>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</si>
  <si>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</si>
  <si>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</si>
  <si>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</si>
  <si>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</si>
  <si>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</si>
  <si>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</si>
  <si>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</si>
  <si>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</si>
  <si>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</si>
  <si>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</si>
  <si>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</si>
  <si>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</si>
  <si>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</si>
  <si>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</si>
  <si>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</si>
  <si>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</si>
  <si>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</si>
  <si>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</si>
  <si>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</si>
  <si>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</si>
  <si>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</si>
  <si>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</si>
  <si>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</si>
  <si>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</si>
  <si>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</si>
  <si>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</si>
  <si>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</si>
  <si>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</si>
  <si>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</si>
  <si>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</si>
  <si>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</si>
  <si>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</si>
  <si>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</si>
  <si>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</si>
  <si>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</si>
  <si>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</si>
  <si>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</si>
  <si>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</si>
  <si>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</si>
  <si>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</si>
  <si>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</si>
  <si>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</si>
  <si>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</si>
  <si>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</si>
  <si>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</si>
  <si>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</si>
  <si>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</si>
  <si>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</si>
  <si>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</si>
  <si>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</si>
  <si>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</si>
  <si>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</si>
  <si>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</si>
  <si>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</si>
  <si>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</si>
  <si>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</si>
  <si>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</si>
  <si>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</si>
  <si>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</si>
  <si>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</si>
  <si>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</si>
  <si>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</si>
  <si>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</si>
  <si>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</si>
  <si>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</si>
  <si>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</si>
  <si>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</si>
  <si>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</si>
  <si>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</si>
  <si>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</si>
  <si>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</si>
  <si>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</si>
  <si>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</si>
  <si>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</si>
  <si>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</si>
  <si>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</si>
  <si>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</si>
  <si>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</si>
  <si>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</si>
  <si>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</si>
  <si>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</si>
  <si>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</si>
  <si>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</si>
  <si>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</si>
  <si>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</si>
  <si>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</si>
  <si>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</si>
  <si>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</si>
  <si>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</si>
  <si>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</si>
  <si>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</si>
  <si>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</si>
  <si>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</si>
  <si>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</si>
  <si>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</si>
  <si>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</si>
  <si>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</si>
  <si>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</si>
  <si>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</si>
  <si>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</si>
  <si>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</si>
  <si>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</si>
  <si>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</si>
  <si>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</si>
  <si>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</si>
  <si>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</si>
  <si>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</si>
  <si>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</si>
  <si>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</si>
  <si>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</si>
  <si>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</si>
  <si>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</si>
  <si>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</si>
  <si>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</si>
  <si>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</si>
  <si>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</si>
  <si>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</si>
  <si>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</si>
  <si>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</si>
  <si>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</si>
  <si>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</si>
  <si>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</si>
  <si>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</si>
  <si>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</si>
  <si>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</si>
  <si>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</si>
  <si>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</si>
  <si>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</si>
  <si>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</si>
  <si>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</si>
  <si>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</si>
  <si>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</si>
  <si>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</si>
  <si>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</si>
  <si>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</si>
  <si>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</si>
  <si>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</si>
  <si>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</si>
  <si>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</si>
  <si>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</si>
  <si>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</si>
  <si>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</si>
  <si>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</si>
  <si>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</si>
  <si>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</si>
  <si>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</si>
  <si>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</si>
  <si>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</si>
  <si>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</si>
  <si>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</si>
  <si>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</si>
  <si>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</si>
  <si>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</si>
  <si>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</si>
  <si>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</si>
  <si>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</si>
  <si>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</si>
  <si>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</si>
  <si>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</si>
  <si>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</si>
  <si>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</si>
  <si>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</si>
  <si>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</si>
  <si>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</si>
  <si>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</si>
  <si>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</si>
  <si>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</si>
  <si>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</si>
  <si>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</si>
  <si>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</si>
  <si>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</si>
  <si>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</si>
  <si>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</si>
  <si>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</si>
  <si>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</si>
  <si>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</si>
  <si>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</si>
  <si>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</si>
  <si>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</si>
  <si>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</si>
  <si>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</si>
  <si>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</si>
  <si>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</si>
  <si>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</si>
  <si>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</si>
  <si>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</si>
  <si>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</si>
  <si>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</si>
  <si>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</si>
  <si>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</si>
  <si>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</si>
  <si>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</si>
  <si>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</si>
  <si>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</si>
  <si>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</si>
  <si>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</si>
  <si>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</si>
  <si>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</si>
  <si>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</si>
  <si>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</si>
  <si>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</si>
  <si>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</si>
  <si>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</si>
  <si>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</si>
  <si>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</si>
  <si>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</si>
  <si>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</si>
  <si>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</si>
  <si>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</si>
  <si>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</si>
  <si>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</si>
  <si>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</si>
  <si>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</si>
  <si>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</si>
  <si>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</si>
  <si>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</si>
  <si>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</si>
  <si>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</si>
  <si>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</si>
  <si>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</si>
  <si>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</si>
  <si>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</si>
  <si>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</si>
  <si>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</si>
  <si>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</si>
  <si>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</si>
  <si>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</si>
  <si>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</si>
  <si>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</si>
  <si>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</si>
  <si>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</si>
  <si>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</si>
  <si>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</si>
  <si>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</si>
  <si>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</si>
  <si>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</si>
  <si>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</si>
  <si>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</si>
  <si>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</si>
  <si>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</si>
  <si>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</si>
  <si>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</si>
  <si>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</si>
  <si>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</si>
  <si>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</si>
  <si>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</si>
  <si>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</si>
  <si>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</si>
  <si>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</si>
  <si>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</si>
  <si>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</si>
  <si>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</si>
  <si>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</si>
  <si>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</si>
  <si>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</si>
  <si>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</si>
  <si>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</si>
  <si>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</si>
  <si>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</si>
  <si>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</si>
  <si>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</si>
  <si>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</si>
  <si>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</si>
  <si>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</si>
  <si>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</si>
  <si>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</si>
  <si>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</si>
  <si>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</si>
  <si>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</si>
  <si>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</si>
  <si>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</si>
  <si>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</si>
  <si>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</si>
  <si>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</si>
  <si>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</si>
  <si>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</si>
  <si>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</si>
  <si>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</si>
  <si>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</si>
  <si>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</si>
  <si>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</si>
  <si>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</si>
  <si>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</si>
  <si>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</si>
  <si>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</si>
  <si>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</si>
  <si>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</si>
  <si>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</si>
  <si>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</si>
  <si>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</si>
  <si>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</si>
  <si>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</si>
  <si>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</si>
  <si>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</si>
  <si>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</si>
  <si>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</si>
  <si>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</si>
  <si>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</si>
  <si>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</si>
  <si>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</si>
  <si>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</si>
  <si>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</si>
  <si>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</si>
  <si>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</si>
  <si>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</si>
  <si>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</si>
  <si>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</si>
  <si>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</si>
  <si>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</si>
  <si>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</si>
  <si>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</si>
  <si>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</si>
  <si>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</si>
  <si>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</si>
  <si>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</si>
  <si>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</si>
  <si>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</si>
  <si>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</si>
  <si>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</si>
  <si>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</si>
  <si>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</si>
  <si>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</si>
  <si>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</si>
  <si>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</si>
  <si>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</si>
  <si>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</si>
  <si>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</si>
  <si>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</si>
  <si>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</si>
  <si>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</si>
  <si>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</si>
  <si>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</si>
  <si>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</si>
  <si>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</si>
  <si>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</si>
  <si>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</si>
  <si>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</si>
  <si>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</si>
  <si>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</si>
  <si>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</si>
  <si>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</si>
  <si>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</si>
  <si>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</si>
  <si>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</si>
  <si>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</si>
  <si>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</si>
  <si>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</si>
  <si>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</si>
  <si>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</si>
  <si>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</si>
  <si>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</si>
  <si>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</si>
  <si>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</si>
  <si>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</si>
  <si>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</si>
  <si>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</si>
  <si>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</si>
  <si>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</si>
  <si>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</si>
  <si>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</si>
  <si>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</si>
  <si>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</si>
  <si>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</si>
  <si>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</si>
  <si>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</si>
  <si>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</si>
  <si>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</si>
  <si>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</si>
  <si>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</si>
  <si>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</si>
  <si>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</si>
  <si>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</si>
  <si>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</si>
  <si>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</si>
  <si>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</si>
  <si>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</si>
  <si>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</si>
  <si>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</si>
  <si>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</si>
  <si>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</si>
  <si>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</si>
  <si>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</si>
  <si>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</si>
  <si>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</si>
  <si>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</si>
  <si>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</si>
  <si>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</si>
  <si>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</si>
  <si>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</si>
  <si>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</si>
  <si>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</si>
  <si>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</si>
  <si>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</si>
  <si>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</si>
  <si>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</si>
  <si>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</si>
  <si>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</si>
  <si>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</si>
  <si>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</si>
  <si>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</si>
  <si>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</si>
  <si>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</si>
  <si>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</si>
  <si>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</si>
  <si>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</si>
  <si>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</si>
  <si>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</si>
  <si>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</si>
  <si>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</si>
  <si>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</si>
  <si>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</si>
  <si>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</si>
  <si>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</si>
  <si>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</si>
  <si>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</si>
  <si>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</si>
  <si>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</si>
  <si>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</si>
  <si>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</si>
  <si>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</si>
  <si>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</si>
  <si>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</si>
  <si>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</si>
  <si>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</si>
  <si>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</si>
  <si>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</si>
  <si>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</si>
  <si>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</si>
  <si>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</si>
  <si>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</si>
  <si>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</si>
  <si>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</si>
  <si>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</si>
  <si>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</si>
  <si>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</si>
  <si>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</si>
  <si>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</si>
  <si>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</si>
  <si>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</si>
  <si>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</si>
  <si>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</si>
  <si>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</si>
  <si>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</si>
  <si>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</si>
  <si>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</si>
  <si>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</si>
  <si>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</si>
  <si>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</si>
  <si>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</si>
  <si>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</si>
  <si>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</si>
  <si>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</si>
  <si>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</si>
  <si>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</si>
  <si>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</si>
  <si>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</si>
  <si>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</si>
  <si>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</si>
  <si>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</si>
  <si>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</si>
  <si>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</si>
  <si>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</si>
  <si>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</si>
  <si>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</si>
  <si>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</si>
  <si>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</si>
  <si>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</si>
  <si>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</si>
  <si>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</si>
  <si>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</si>
  <si>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</si>
  <si>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</si>
  <si>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</si>
  <si>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</si>
  <si>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</si>
  <si>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</si>
  <si>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</si>
  <si>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</si>
  <si>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</si>
  <si>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</si>
  <si>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</si>
  <si>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</si>
  <si>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</si>
  <si>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</si>
  <si>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</si>
  <si>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</si>
  <si>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</si>
  <si>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</si>
  <si>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</si>
  <si>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</si>
  <si>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</si>
  <si>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</si>
  <si>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</si>
  <si>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</si>
  <si>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</si>
  <si>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</si>
  <si>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</si>
  <si>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</si>
  <si>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</si>
  <si>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</si>
  <si>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</si>
  <si>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</si>
  <si>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</si>
  <si>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</si>
  <si>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</si>
  <si>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</si>
  <si>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</si>
  <si>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</si>
  <si>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</si>
  <si>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</si>
  <si>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</si>
  <si>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</si>
  <si>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</si>
  <si>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</si>
  <si>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</si>
  <si>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</si>
  <si>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</si>
  <si>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</si>
  <si>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</si>
  <si>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</si>
  <si>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</si>
  <si>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</si>
  <si>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</si>
  <si>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</si>
  <si>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</si>
  <si>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</si>
  <si>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</si>
  <si>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</si>
  <si>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</si>
  <si>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</si>
  <si>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</si>
  <si>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</si>
  <si>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</si>
  <si>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</si>
  <si>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</si>
  <si>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</si>
  <si>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</si>
  <si>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</si>
  <si>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</si>
  <si>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</si>
  <si>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</si>
  <si>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</si>
  <si>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</si>
  <si>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</si>
  <si>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</si>
  <si>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</si>
  <si>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</si>
  <si>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</si>
  <si>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</si>
  <si>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</si>
  <si>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</si>
  <si>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</si>
  <si>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</si>
  <si>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</si>
  <si>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</si>
  <si>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</si>
  <si>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</si>
  <si>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</si>
  <si>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</si>
  <si>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</si>
  <si>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</si>
  <si>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</si>
  <si>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</si>
  <si>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</si>
  <si>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</si>
  <si>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</si>
  <si>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</si>
  <si>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</si>
  <si>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</si>
  <si>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</si>
  <si>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</si>
  <si>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</si>
  <si>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</si>
  <si>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</si>
  <si>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</si>
  <si>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</si>
  <si>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</si>
  <si>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</si>
  <si>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</si>
  <si>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</si>
  <si>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</si>
  <si>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</si>
  <si>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</si>
  <si>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</si>
  <si>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</si>
  <si>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</si>
  <si>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</si>
  <si>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</si>
  <si>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</si>
  <si>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</si>
  <si>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</si>
  <si>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</si>
  <si>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</si>
  <si>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</si>
  <si>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</si>
  <si>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</si>
  <si>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</si>
  <si>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</si>
  <si>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</si>
  <si>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</si>
  <si>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</si>
  <si>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</si>
  <si>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</si>
  <si>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</si>
  <si>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</si>
  <si>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</si>
  <si>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</si>
  <si>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</si>
  <si>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</si>
  <si>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</si>
  <si>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</si>
  <si>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</si>
  <si>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</si>
  <si>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</si>
  <si>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</si>
  <si>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</si>
  <si>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</si>
  <si>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</si>
  <si>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</si>
  <si>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</si>
  <si>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</si>
  <si>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</si>
  <si>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</si>
  <si>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</si>
  <si>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</si>
  <si>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</si>
  <si>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</si>
  <si>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</si>
  <si>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</si>
  <si>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</si>
  <si>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</si>
  <si>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</si>
  <si>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</si>
  <si>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</si>
  <si>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</si>
  <si>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</si>
  <si>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</si>
  <si>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</si>
  <si>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</si>
  <si>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</si>
  <si>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</si>
  <si>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</si>
  <si>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</si>
  <si>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</si>
  <si>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</si>
  <si>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</si>
  <si>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</si>
  <si>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</si>
  <si>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</si>
  <si>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</si>
  <si>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</si>
  <si>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</si>
  <si>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</si>
  <si>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</si>
  <si>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</si>
  <si>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</si>
  <si>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</si>
  <si>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</si>
  <si>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</si>
  <si>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</si>
  <si>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</si>
  <si>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</si>
  <si>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</si>
  <si>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</si>
  <si>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</si>
  <si>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</si>
  <si>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</si>
  <si>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</si>
  <si>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</si>
  <si>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</si>
  <si>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</si>
  <si>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</si>
  <si>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</si>
  <si>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</si>
  <si>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</si>
  <si>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</si>
  <si>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</si>
  <si>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</si>
  <si>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</si>
  <si>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</si>
  <si>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</si>
  <si>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</si>
  <si>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</si>
  <si>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</si>
  <si>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</si>
  <si>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</si>
  <si>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</si>
  <si>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</si>
  <si>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</si>
  <si>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</si>
  <si>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</si>
  <si>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</si>
  <si>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</si>
  <si>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</si>
  <si>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</si>
  <si>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</si>
  <si>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</si>
  <si>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</si>
  <si>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</si>
  <si>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</si>
  <si>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</si>
  <si>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</si>
  <si>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</si>
  <si>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</si>
  <si>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</si>
  <si>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</si>
  <si>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</si>
  <si>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</si>
  <si>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</si>
  <si>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</si>
  <si>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</si>
  <si>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</si>
  <si>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</si>
  <si>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</si>
  <si>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</si>
  <si>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</si>
  <si>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</si>
  <si>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</si>
  <si>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</si>
  <si>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</si>
  <si>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</si>
  <si>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</si>
  <si>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</si>
  <si>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</si>
  <si>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</si>
  <si>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</si>
  <si>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</si>
  <si>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</si>
  <si>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</si>
  <si>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</si>
  <si>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</si>
  <si>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</si>
  <si>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</si>
  <si>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</si>
  <si>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</si>
  <si>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</si>
  <si>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</si>
  <si>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</si>
  <si>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</si>
  <si>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</si>
  <si>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</si>
  <si>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</si>
  <si>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</si>
  <si>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</si>
  <si>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</si>
  <si>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</si>
  <si>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</si>
  <si>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</si>
  <si>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</si>
  <si>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</si>
  <si>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</si>
  <si>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</si>
  <si>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</si>
  <si>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</si>
  <si>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</si>
  <si>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</si>
  <si>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</si>
  <si>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</si>
  <si>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</si>
  <si>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</si>
  <si>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</si>
  <si>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</si>
  <si>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</si>
  <si>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</si>
  <si>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</si>
  <si>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</si>
  <si>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</si>
  <si>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</si>
  <si>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</si>
  <si>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</si>
  <si>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</si>
  <si>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</si>
  <si>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</si>
  <si>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</si>
  <si>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</si>
  <si>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</si>
  <si>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</si>
  <si>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</si>
  <si>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</si>
  <si>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</si>
  <si>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</si>
  <si>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</si>
  <si>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</si>
  <si>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</si>
  <si>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</si>
  <si>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</si>
  <si>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</si>
  <si>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</si>
  <si>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</si>
  <si>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</si>
  <si>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</si>
  <si>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</si>
  <si>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</si>
  <si>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</si>
  <si>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</si>
  <si>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</si>
  <si>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</si>
  <si>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</si>
  <si>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</si>
  <si>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</si>
  <si>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</si>
  <si>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</si>
  <si>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</si>
  <si>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</si>
  <si>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</si>
  <si>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</si>
  <si>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</si>
  <si>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</si>
  <si>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</si>
  <si>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</si>
  <si>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</si>
  <si>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</si>
  <si>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</si>
  <si>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</si>
  <si>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</si>
  <si>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</si>
  <si>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</si>
  <si>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</si>
  <si>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</si>
  <si>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</si>
  <si>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</si>
  <si>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</si>
  <si>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</si>
  <si>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</si>
  <si>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</si>
  <si>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</si>
  <si>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</si>
  <si>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</si>
  <si>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</si>
  <si>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</si>
  <si>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</si>
  <si>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</si>
  <si>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</si>
  <si>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</si>
  <si>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</si>
  <si>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</si>
  <si>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</si>
  <si>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</si>
  <si>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</si>
  <si>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</si>
  <si>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</si>
  <si>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</si>
  <si>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</si>
  <si>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</si>
  <si>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</si>
  <si>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</si>
  <si>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</si>
  <si>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</si>
  <si>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</si>
  <si>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</si>
  <si>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</si>
  <si>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</si>
  <si>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</si>
  <si>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</si>
  <si>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</si>
  <si>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</si>
  <si>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</si>
  <si>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</si>
  <si>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</si>
  <si>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</si>
  <si>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</si>
  <si>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</si>
  <si>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</si>
  <si>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</si>
  <si>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</si>
  <si>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</si>
  <si>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</si>
  <si>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</si>
  <si>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</si>
  <si>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</si>
  <si>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</si>
  <si>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</si>
  <si>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</si>
  <si>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</si>
  <si>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</si>
  <si>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</si>
  <si>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</si>
  <si>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</si>
  <si>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</si>
  <si>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</si>
  <si>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</si>
  <si>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</si>
  <si>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</si>
  <si>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</si>
  <si>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</si>
  <si>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</si>
  <si>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</si>
  <si>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</si>
  <si>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</si>
  <si>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</si>
  <si>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</si>
  <si>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</si>
  <si>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</si>
  <si>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</si>
  <si>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</si>
  <si>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</si>
  <si>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</si>
  <si>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</si>
  <si>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</si>
  <si>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</si>
  <si>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</si>
  <si>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</si>
  <si>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</si>
  <si>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</si>
  <si>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</si>
  <si>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</si>
  <si>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</si>
  <si>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</si>
  <si>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</si>
  <si>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</si>
  <si>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</si>
  <si>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</si>
  <si>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</si>
  <si>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</si>
  <si>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</si>
  <si>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</si>
  <si>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</si>
  <si>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</si>
  <si>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</si>
  <si>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</si>
  <si>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</si>
  <si>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</si>
  <si>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</si>
  <si>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</si>
  <si>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</si>
  <si>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</si>
  <si>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</si>
  <si>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</si>
  <si>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</si>
  <si>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</si>
  <si>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</si>
  <si>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</si>
  <si>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</si>
  <si>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</si>
  <si>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</si>
  <si>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</si>
  <si>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</si>
  <si>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</si>
  <si>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</si>
  <si>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</si>
  <si>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</si>
  <si>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</si>
  <si>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</si>
  <si>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</si>
  <si>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</si>
  <si>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</si>
  <si>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</si>
  <si>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</si>
  <si>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</si>
  <si>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</si>
  <si>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</si>
  <si>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</si>
  <si>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</si>
  <si>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</si>
  <si>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</si>
  <si>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</si>
  <si>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</si>
  <si>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</si>
  <si>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</si>
  <si>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</si>
  <si>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</si>
  <si>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</si>
  <si>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</si>
  <si>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</si>
  <si>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</si>
  <si>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</si>
  <si>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</si>
  <si>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</si>
  <si>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</si>
  <si>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</si>
  <si>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</si>
  <si>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</si>
  <si>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</si>
  <si>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</si>
  <si>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</si>
  <si>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</si>
  <si>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</si>
  <si>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</si>
  <si>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</si>
  <si>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</si>
  <si>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</si>
  <si>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</si>
  <si>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</si>
  <si>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</si>
  <si>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</si>
  <si>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</si>
  <si>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</si>
  <si>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</si>
  <si>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</si>
  <si>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</si>
  <si>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</si>
  <si>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</si>
  <si>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</si>
  <si>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</si>
  <si>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</si>
  <si>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</si>
  <si>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</si>
  <si>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</si>
  <si>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</si>
  <si>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</si>
  <si>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</si>
  <si>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</si>
  <si>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</si>
  <si>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</si>
  <si>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</si>
  <si>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</si>
  <si>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</si>
  <si>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</si>
  <si>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</si>
  <si>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</si>
  <si>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</si>
  <si>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</si>
  <si>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</si>
  <si>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</si>
  <si>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</si>
  <si>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</si>
  <si>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</si>
  <si>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</si>
  <si>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</si>
  <si>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</si>
  <si>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</si>
  <si>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</si>
  <si>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</si>
  <si>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</si>
  <si>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</si>
  <si>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</si>
  <si>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</si>
  <si>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</si>
  <si>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</si>
  <si>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</si>
  <si>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</si>
  <si>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</si>
  <si>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</si>
  <si>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</si>
  <si>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</si>
  <si>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</si>
  <si>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</si>
  <si>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</si>
  <si>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</si>
  <si>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</si>
  <si>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</si>
  <si>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</si>
  <si>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</si>
  <si>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</si>
  <si>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</si>
  <si>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</si>
  <si>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</si>
  <si>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</si>
  <si>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</si>
  <si>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</si>
  <si>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</si>
  <si>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</si>
  <si>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</si>
  <si>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</si>
  <si>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</si>
  <si>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</si>
  <si>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</si>
  <si>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</si>
  <si>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</si>
  <si>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</si>
  <si>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</si>
  <si>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</si>
  <si>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</si>
  <si>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</si>
  <si>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</si>
  <si>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</si>
  <si>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</si>
  <si>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</si>
  <si>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</si>
  <si>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</si>
  <si>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</si>
  <si>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</si>
  <si>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</si>
  <si>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</si>
  <si>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</si>
  <si>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</si>
  <si>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</si>
  <si>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</si>
  <si>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</si>
  <si>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</si>
  <si>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</si>
  <si>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</si>
  <si>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</si>
  <si>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</si>
  <si>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</si>
  <si>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</si>
  <si>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</si>
  <si>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</si>
  <si>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</si>
  <si>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</si>
  <si>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</si>
  <si>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</si>
  <si>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</si>
  <si>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</si>
  <si>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</si>
  <si>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</si>
  <si>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</si>
  <si>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</si>
  <si>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</si>
  <si>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</si>
  <si>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</si>
  <si>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</si>
  <si>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</si>
  <si>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</si>
  <si>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</si>
  <si>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</si>
  <si>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</si>
  <si>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</si>
  <si>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</si>
  <si>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</si>
  <si>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</si>
  <si>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</si>
  <si>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</si>
  <si>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</si>
  <si>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</si>
  <si>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</si>
  <si>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</si>
  <si>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</si>
  <si>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</si>
  <si>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</si>
  <si>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</si>
  <si>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</si>
  <si>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</si>
  <si>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</si>
  <si>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</si>
  <si>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</si>
  <si>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</si>
  <si>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</si>
  <si>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</si>
  <si>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</si>
  <si>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</si>
  <si>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</si>
  <si>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</si>
  <si>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</si>
  <si>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</si>
  <si>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</si>
  <si>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</si>
  <si>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</si>
  <si>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</si>
  <si>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</si>
  <si>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</si>
  <si>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</si>
  <si>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</si>
  <si>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</si>
  <si>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</si>
  <si>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</si>
  <si>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</si>
  <si>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</si>
  <si>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</si>
  <si>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</si>
  <si>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</si>
  <si>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</si>
  <si>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</si>
  <si>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</si>
  <si>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</si>
  <si>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</si>
  <si>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</si>
  <si>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</si>
  <si>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</si>
  <si>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</si>
  <si>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</si>
  <si>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</si>
  <si>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</si>
  <si>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</si>
  <si>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</si>
  <si>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</si>
  <si>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</si>
  <si>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</si>
  <si>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</si>
  <si>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</si>
  <si>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</si>
  <si>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</si>
  <si>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</si>
  <si>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</si>
  <si>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</si>
  <si>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</si>
  <si>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</si>
  <si>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</si>
  <si>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</si>
  <si>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</si>
  <si>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</si>
  <si>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</si>
  <si>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</si>
  <si>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</si>
  <si>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</si>
  <si>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</si>
  <si>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</si>
  <si>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</si>
  <si>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</si>
  <si>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</si>
  <si>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</si>
  <si>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</si>
  <si>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</si>
  <si>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</si>
  <si>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</si>
  <si>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</si>
  <si>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</si>
  <si>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</si>
  <si>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</si>
  <si>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</si>
  <si>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</si>
  <si>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</si>
  <si>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</si>
  <si>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</si>
  <si>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</si>
  <si>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</si>
  <si>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</si>
  <si>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</si>
  <si>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</si>
  <si>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</si>
  <si>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</si>
  <si>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</si>
  <si>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</si>
  <si>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</si>
  <si>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</si>
  <si>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</si>
  <si>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</si>
  <si>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</si>
  <si>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</si>
  <si>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</si>
  <si>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</si>
  <si>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</si>
  <si>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</si>
  <si>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</si>
  <si>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</si>
  <si>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</si>
  <si>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</si>
  <si>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</si>
  <si>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</si>
  <si>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</si>
  <si>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</si>
  <si>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</si>
  <si>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</si>
  <si>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</si>
  <si>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</si>
  <si>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</si>
  <si>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</si>
  <si>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</si>
  <si>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</si>
  <si>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</si>
  <si>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</si>
  <si>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</si>
  <si>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</si>
  <si>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</si>
  <si>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</si>
  <si>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</si>
  <si>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</si>
  <si>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</si>
  <si>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</si>
  <si>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</si>
  <si>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</si>
  <si>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</si>
  <si>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</si>
  <si>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</si>
  <si>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</si>
  <si>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</si>
  <si>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</si>
  <si>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</si>
  <si>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</si>
  <si>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</si>
  <si>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</si>
  <si>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</si>
  <si>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</si>
  <si>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</si>
  <si>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</si>
  <si>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</si>
  <si>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</si>
  <si>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</si>
  <si>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</si>
  <si>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</si>
  <si>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</si>
  <si>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</si>
  <si>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</si>
  <si>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</si>
  <si>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</si>
  <si>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</si>
  <si>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</si>
  <si>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</si>
  <si>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</si>
  <si>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</si>
  <si>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</si>
  <si>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</si>
  <si>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</si>
  <si>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</si>
  <si>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</si>
  <si>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</si>
  <si>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</si>
  <si>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</si>
  <si>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</si>
  <si>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</si>
  <si>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</si>
  <si>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</si>
  <si>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</si>
  <si>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</si>
  <si>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</si>
  <si>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</si>
  <si>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</si>
  <si>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</si>
  <si>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</si>
  <si>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</si>
  <si>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</si>
  <si>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</si>
  <si>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</si>
  <si>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</si>
  <si>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</si>
  <si>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</si>
  <si>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</si>
  <si>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</si>
  <si>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</si>
  <si>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</si>
  <si>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</si>
  <si>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</si>
  <si>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</si>
  <si>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</si>
  <si>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</si>
  <si>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</si>
  <si>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</si>
  <si>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</si>
  <si>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</si>
  <si>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</si>
  <si>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</si>
  <si>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</si>
  <si>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</si>
  <si>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</si>
  <si>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</si>
  <si>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</si>
  <si>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</si>
  <si>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</si>
  <si>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</si>
  <si>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</si>
  <si>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</si>
  <si>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</si>
  <si>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</si>
  <si>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</si>
  <si>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</si>
  <si>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</si>
  <si>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</si>
  <si>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</si>
  <si>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</si>
  <si>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</si>
  <si>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</si>
  <si>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</si>
  <si>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</si>
  <si>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</si>
  <si>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</si>
  <si>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</si>
  <si>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</si>
  <si>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</si>
  <si>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</si>
  <si>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</si>
  <si>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</si>
  <si>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</si>
  <si>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</si>
  <si>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</si>
  <si>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</si>
  <si>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</si>
  <si>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</si>
  <si>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</si>
  <si>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</si>
  <si>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</si>
  <si>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</si>
  <si>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</si>
  <si>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</si>
  <si>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</si>
  <si>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</si>
  <si>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</si>
  <si>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</si>
  <si>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</si>
  <si>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</si>
  <si>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</si>
  <si>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</si>
  <si>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</si>
  <si>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</si>
  <si>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</si>
  <si>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</si>
  <si>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</si>
  <si>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</si>
  <si>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</si>
  <si>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</si>
  <si>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</si>
  <si>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</si>
  <si>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</si>
  <si>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</si>
  <si>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</si>
  <si>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</si>
  <si>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</si>
  <si>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</si>
  <si>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</si>
  <si>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</si>
  <si>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</si>
  <si>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</si>
  <si>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</si>
  <si>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</si>
  <si>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</si>
  <si>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</si>
  <si>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</si>
  <si>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</si>
  <si>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</si>
  <si>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</si>
  <si>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</si>
  <si>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</si>
  <si>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</si>
  <si>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</si>
  <si>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</si>
  <si>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</si>
  <si>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</si>
  <si>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</si>
  <si>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</si>
  <si>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</si>
  <si>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</si>
  <si>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</si>
  <si>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</si>
  <si>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</si>
  <si>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</si>
  <si>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</si>
  <si>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</si>
  <si>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</si>
  <si>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</si>
  <si>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</si>
  <si>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</si>
  <si>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</si>
  <si>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</si>
  <si>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</si>
  <si>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</si>
  <si>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</si>
  <si>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</si>
  <si>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</si>
  <si>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</si>
  <si>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</si>
  <si>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</si>
  <si>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</si>
  <si>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</si>
  <si>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</si>
  <si>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</si>
  <si>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</si>
  <si>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</si>
  <si>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</si>
  <si>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</si>
  <si>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</si>
  <si>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</si>
  <si>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</si>
  <si>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</si>
  <si>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</si>
  <si>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</si>
  <si>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</si>
  <si>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</si>
  <si>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</si>
  <si>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</si>
  <si>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</si>
  <si>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</si>
  <si>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</si>
  <si>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</si>
  <si>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</si>
  <si>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</si>
  <si>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</si>
  <si>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</si>
  <si>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</si>
  <si>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</si>
  <si>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</si>
  <si>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</si>
  <si>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</si>
  <si>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</si>
  <si>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</si>
  <si>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</si>
  <si>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</si>
  <si>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</si>
  <si>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</si>
  <si>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</si>
  <si>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</si>
  <si>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</si>
  <si>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</si>
  <si>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</si>
  <si>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</si>
  <si>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</si>
  <si>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</si>
  <si>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</si>
  <si>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</si>
  <si>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</si>
  <si>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</si>
  <si>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</si>
  <si>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</si>
  <si>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</si>
  <si>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</si>
  <si>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</si>
  <si>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</si>
  <si>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</si>
  <si>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</si>
  <si>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</si>
  <si>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</si>
  <si>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</si>
  <si>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</si>
  <si>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</si>
  <si>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</si>
  <si>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</si>
  <si>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</si>
  <si>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</si>
  <si>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</si>
  <si>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</si>
  <si>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</si>
  <si>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</si>
  <si>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</si>
  <si>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</si>
  <si>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</si>
  <si>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</si>
  <si>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</si>
  <si>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</si>
  <si>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</si>
  <si>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</si>
  <si>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</si>
  <si>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</si>
  <si>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</si>
  <si>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</si>
  <si>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</si>
  <si>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</si>
  <si>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</si>
  <si>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</si>
  <si>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</si>
  <si>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</si>
  <si>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</si>
  <si>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</si>
  <si>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</si>
  <si>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</si>
  <si>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</si>
  <si>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</si>
  <si>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</si>
  <si>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</si>
  <si>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</si>
  <si>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</si>
  <si>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</si>
  <si>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</si>
  <si>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</si>
  <si>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</si>
  <si>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</si>
  <si>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</si>
  <si>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</si>
  <si>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</si>
  <si>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</si>
  <si>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</si>
  <si>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</si>
  <si>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</si>
  <si>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</si>
  <si>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</si>
  <si>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</si>
  <si>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</si>
  <si>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</si>
  <si>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</si>
  <si>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</si>
  <si>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</si>
  <si>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</si>
  <si>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</si>
  <si>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</si>
  <si>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</si>
  <si>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</si>
  <si>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</si>
  <si>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</si>
  <si>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</si>
  <si>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</si>
  <si>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</si>
  <si>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</si>
  <si>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</si>
  <si>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</si>
  <si>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</si>
  <si>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</si>
  <si>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</si>
  <si>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</si>
  <si>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</si>
  <si>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</si>
  <si>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</si>
  <si>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</si>
  <si>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</si>
  <si>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</si>
  <si>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</si>
  <si>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</si>
  <si>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</si>
  <si>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</si>
  <si>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</si>
  <si>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</si>
  <si>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</si>
  <si>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</si>
  <si>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</si>
  <si>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</si>
  <si>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</si>
  <si>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</si>
  <si>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</si>
  <si>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</si>
  <si>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</si>
  <si>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</si>
  <si>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</si>
  <si>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</si>
  <si>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</si>
  <si>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</si>
  <si>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</si>
  <si>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</si>
  <si>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</si>
  <si>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</si>
  <si>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</si>
  <si>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</si>
  <si>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</si>
  <si>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</si>
  <si>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</si>
  <si>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</si>
  <si>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</si>
  <si>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</si>
  <si>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</si>
  <si>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</si>
  <si>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</si>
  <si>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</si>
  <si>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</si>
  <si>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</si>
  <si>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</si>
  <si>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</si>
  <si>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</si>
  <si>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</si>
  <si>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</si>
  <si>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</si>
  <si>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</si>
  <si>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</si>
  <si>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</si>
  <si>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</si>
  <si>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</si>
  <si>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</si>
  <si>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</si>
  <si>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</si>
  <si>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</si>
  <si>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</si>
  <si>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</si>
  <si>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</si>
  <si>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</si>
  <si>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</si>
  <si>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</si>
  <si>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</si>
  <si>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</si>
  <si>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</si>
  <si>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</si>
  <si>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</si>
  <si>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</si>
  <si>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</si>
  <si>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</si>
  <si>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</si>
  <si>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</si>
  <si>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</si>
  <si>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</si>
  <si>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</si>
  <si>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</si>
  <si>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</si>
  <si>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</si>
  <si>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</si>
  <si>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</si>
  <si>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</si>
  <si>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</si>
  <si>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</si>
  <si>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</si>
  <si>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</si>
  <si>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</si>
  <si>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</si>
  <si>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</si>
  <si>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</si>
  <si>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</si>
  <si>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</si>
  <si>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</si>
  <si>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</si>
  <si>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</si>
  <si>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</si>
  <si>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</si>
  <si>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</si>
  <si>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</si>
  <si>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</si>
  <si>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</si>
  <si>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</si>
  <si>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</si>
  <si>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</si>
  <si>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</si>
  <si>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</si>
  <si>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</si>
  <si>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</si>
  <si>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</si>
  <si>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</si>
  <si>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</si>
  <si>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</si>
  <si>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</si>
  <si>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</si>
  <si>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</si>
  <si>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</si>
  <si>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</si>
  <si>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</si>
  <si>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</si>
  <si>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</si>
  <si>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</si>
  <si>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</si>
  <si>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</si>
  <si>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</si>
  <si>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</si>
  <si>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</si>
  <si>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</si>
  <si>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</si>
  <si>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</si>
  <si>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</si>
  <si>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</si>
  <si>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</si>
  <si>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</si>
  <si>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</si>
  <si>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</si>
  <si>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</si>
  <si>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</si>
  <si>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</si>
  <si>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</si>
  <si>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</si>
  <si>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</si>
  <si>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</si>
  <si>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</si>
  <si>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</si>
  <si>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</si>
  <si>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</si>
  <si>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</si>
  <si>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</si>
  <si>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</si>
  <si>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</si>
  <si>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</si>
  <si>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</si>
  <si>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</si>
  <si>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</si>
  <si>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</si>
  <si>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</si>
  <si>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</si>
  <si>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</si>
  <si>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</si>
  <si>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</si>
  <si>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</si>
  <si>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</si>
  <si>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</si>
  <si>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</si>
  <si>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</si>
  <si>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</si>
  <si>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</si>
  <si>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</si>
  <si>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</si>
  <si>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</si>
  <si>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</si>
  <si>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</si>
  <si>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</si>
  <si>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</si>
  <si>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</si>
  <si>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</si>
  <si>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</si>
  <si>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</si>
  <si>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</si>
  <si>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</si>
  <si>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</si>
  <si>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</si>
  <si>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</si>
  <si>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</si>
  <si>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</si>
  <si>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</si>
  <si>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</si>
  <si>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</si>
  <si>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</si>
  <si>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</si>
  <si>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</si>
  <si>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</si>
  <si>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</si>
  <si>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</si>
  <si>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</si>
  <si>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</si>
  <si>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</si>
  <si>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</si>
  <si>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</si>
  <si>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</si>
  <si>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</si>
  <si>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</si>
  <si>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</si>
  <si>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</si>
  <si>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</si>
  <si>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</si>
  <si>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</si>
  <si>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</si>
  <si>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</si>
  <si>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</si>
  <si>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</si>
  <si>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</si>
  <si>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</si>
  <si>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</si>
  <si>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</si>
  <si>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</si>
  <si>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</si>
  <si>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</si>
  <si>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</si>
  <si>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</si>
  <si>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</si>
  <si>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</si>
  <si>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</si>
  <si>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</si>
  <si>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</si>
  <si>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</si>
  <si>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</si>
  <si>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</si>
  <si>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</si>
  <si>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</si>
  <si>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</si>
  <si>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</si>
  <si>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</si>
  <si>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</si>
  <si>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</si>
  <si>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</si>
  <si>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</si>
  <si>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</si>
  <si>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</si>
  <si>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</si>
  <si>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</si>
  <si>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</si>
  <si>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</si>
  <si>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</si>
  <si>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</si>
  <si>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</si>
  <si>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</si>
  <si>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</si>
  <si>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</si>
  <si>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</si>
  <si>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</si>
  <si>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</si>
  <si>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</si>
  <si>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</si>
  <si>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</si>
  <si>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</si>
  <si>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</si>
  <si>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</si>
  <si>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</si>
  <si>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</si>
  <si>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</si>
  <si>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</si>
  <si>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</si>
  <si>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</si>
  <si>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</si>
  <si>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</si>
  <si>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</si>
  <si>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</si>
  <si>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</si>
  <si>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</si>
  <si>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</si>
  <si>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</si>
  <si>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</si>
  <si>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</si>
  <si>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</si>
  <si>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</si>
  <si>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</si>
  <si>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</si>
  <si>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</si>
  <si>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</si>
  <si>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</si>
  <si>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</si>
  <si>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</si>
  <si>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</si>
  <si>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</si>
  <si>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</si>
  <si>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</si>
  <si>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</si>
  <si>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</si>
  <si>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</si>
  <si>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</si>
  <si>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</si>
  <si>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</si>
  <si>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</si>
  <si>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</si>
  <si>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</si>
  <si>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</si>
  <si>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</si>
  <si>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</si>
  <si>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</si>
  <si>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</si>
  <si>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</si>
  <si>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</si>
  <si>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</si>
  <si>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</si>
  <si>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</si>
  <si>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</si>
  <si>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</si>
  <si>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</si>
  <si>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</si>
  <si>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</si>
  <si>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</si>
  <si>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</si>
  <si>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</si>
  <si>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</si>
  <si>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</si>
  <si>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</si>
  <si>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</si>
  <si>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</si>
  <si>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</si>
  <si>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</si>
  <si>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</si>
  <si>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</si>
  <si>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</si>
  <si>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</si>
  <si>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</si>
  <si>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</si>
  <si>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</si>
  <si>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</si>
  <si>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</si>
  <si>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</si>
  <si>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</si>
  <si>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</si>
  <si>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</si>
  <si>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</si>
  <si>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</si>
  <si>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</si>
  <si>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</si>
  <si>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</si>
  <si>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</si>
  <si>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</si>
  <si>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</si>
  <si>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</si>
  <si>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</si>
  <si>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</si>
  <si>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</si>
  <si>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</si>
  <si>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</si>
  <si>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</si>
  <si>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</si>
  <si>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</si>
  <si>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</si>
  <si>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</si>
  <si>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</si>
  <si>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</si>
  <si>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</si>
  <si>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</si>
  <si>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</si>
  <si>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</si>
  <si>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</si>
  <si>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</si>
  <si>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</si>
  <si>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</si>
  <si>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</si>
  <si>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</si>
  <si>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</si>
  <si>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</si>
  <si>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</si>
  <si>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</si>
  <si>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</si>
  <si>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</si>
  <si>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</si>
  <si>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</si>
  <si>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</si>
  <si>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</si>
  <si>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</si>
  <si>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</si>
  <si>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</si>
  <si>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</si>
  <si>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</si>
  <si>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</si>
  <si>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</si>
  <si>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</si>
  <si>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</si>
  <si>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</si>
  <si>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</si>
  <si>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</si>
  <si>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</si>
  <si>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</si>
  <si>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</si>
  <si>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</si>
  <si>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</si>
  <si>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</si>
  <si>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</si>
  <si>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</si>
  <si>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</si>
  <si>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</si>
  <si>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</si>
  <si>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</si>
  <si>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</si>
  <si>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</si>
  <si>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</si>
  <si>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</si>
  <si>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</si>
  <si>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</si>
  <si>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</si>
  <si>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</si>
  <si>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</si>
  <si>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</si>
  <si>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</si>
  <si>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</si>
  <si>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</si>
  <si>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</si>
  <si>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</si>
  <si>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</si>
  <si>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</si>
  <si>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</si>
  <si>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</si>
  <si>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</si>
  <si>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</si>
  <si>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</si>
  <si>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</si>
  <si>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</si>
  <si>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</si>
  <si>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</si>
  <si>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</si>
  <si>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</si>
  <si>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</si>
  <si>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</si>
  <si>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</si>
  <si>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</si>
  <si>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</si>
  <si>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</si>
  <si>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</si>
  <si>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</si>
  <si>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</si>
  <si>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</si>
  <si>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</si>
  <si>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</si>
  <si>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</si>
  <si>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</si>
  <si>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</si>
  <si>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</si>
  <si>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</si>
  <si>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</si>
  <si>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</si>
  <si>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</si>
  <si>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</si>
  <si>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</si>
  <si>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</si>
  <si>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</si>
  <si>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</si>
  <si>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</si>
  <si>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</si>
  <si>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</si>
  <si>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</si>
  <si>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</si>
  <si>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</si>
  <si>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</si>
  <si>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</si>
  <si>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</si>
  <si>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</si>
  <si>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</si>
  <si>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</si>
  <si>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</si>
  <si>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</si>
  <si>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</si>
  <si>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</si>
  <si>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</si>
  <si>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</si>
  <si>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</si>
  <si>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</si>
  <si>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</si>
  <si>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</si>
  <si>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</si>
  <si>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</si>
  <si>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</si>
  <si>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</si>
  <si>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</si>
  <si>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</si>
  <si>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</si>
  <si>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</si>
  <si>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</si>
  <si>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</si>
  <si>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</si>
  <si>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</si>
  <si>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</si>
  <si>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</si>
  <si>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</si>
  <si>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</si>
  <si>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</si>
  <si>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</si>
  <si>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</si>
  <si>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</si>
  <si>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</si>
  <si>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</si>
  <si>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</si>
  <si>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</si>
  <si>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</si>
  <si>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</si>
  <si>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</si>
  <si>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</si>
  <si>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</si>
  <si>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</si>
  <si>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</si>
  <si>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</si>
  <si>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</si>
  <si>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</si>
  <si>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</si>
  <si>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</si>
  <si>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</si>
  <si>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</si>
  <si>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</si>
  <si>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</si>
  <si>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</si>
  <si>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</si>
  <si>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</si>
  <si>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</si>
  <si>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</si>
  <si>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</si>
  <si>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</si>
  <si>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</si>
  <si>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</si>
  <si>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</si>
  <si>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</si>
  <si>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</si>
  <si>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</si>
  <si>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</si>
  <si>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</si>
  <si>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</si>
  <si>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</si>
  <si>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</si>
  <si>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</si>
  <si>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</si>
  <si>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</si>
  <si>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</si>
  <si>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</si>
  <si>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</si>
  <si>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</si>
  <si>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</si>
  <si>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</si>
  <si>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</si>
  <si>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</si>
  <si>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</si>
  <si>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</si>
  <si>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</si>
  <si>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</si>
  <si>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</si>
  <si>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</si>
  <si>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</si>
  <si>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</si>
  <si>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</si>
  <si>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</si>
  <si>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</si>
  <si>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</si>
  <si>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</si>
  <si>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</si>
  <si>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</si>
  <si>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</si>
  <si>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</si>
  <si>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</si>
  <si>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</si>
  <si>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</si>
  <si>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</si>
  <si>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</si>
  <si>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</si>
  <si>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</si>
  <si>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</si>
  <si>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</si>
  <si>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</si>
  <si>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</si>
  <si>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</si>
  <si>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</si>
  <si>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</si>
  <si>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</si>
  <si>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</si>
  <si>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</si>
  <si>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</si>
  <si>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</si>
  <si>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</si>
  <si>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</si>
  <si>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</si>
  <si>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</si>
  <si>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</si>
  <si>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</si>
  <si>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</si>
  <si>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</si>
  <si>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</si>
  <si>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</si>
  <si>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</si>
  <si>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</si>
  <si>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</si>
  <si>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</si>
  <si>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</si>
  <si>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</si>
  <si>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</si>
  <si>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</si>
  <si>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</si>
  <si>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</si>
  <si>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</si>
  <si>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</si>
  <si>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</si>
  <si>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</si>
  <si>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</si>
  <si>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</si>
  <si>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</si>
  <si>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</si>
  <si>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</si>
  <si>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</si>
  <si>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</si>
  <si>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</si>
  <si>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</si>
  <si>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</si>
  <si>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</si>
  <si>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</si>
  <si>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</si>
  <si>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</si>
  <si>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</si>
  <si>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</si>
  <si>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</si>
  <si>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</si>
  <si>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</si>
  <si>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</si>
  <si>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</si>
  <si>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</si>
  <si>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</si>
  <si>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</si>
  <si>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</si>
  <si>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</si>
  <si>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</si>
  <si>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</si>
  <si>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</si>
  <si>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</si>
  <si>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</si>
  <si>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</si>
  <si>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</si>
  <si>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</si>
  <si>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</si>
  <si>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</si>
  <si>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</si>
  <si>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</si>
  <si>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</si>
  <si>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</si>
  <si>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</si>
  <si>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</si>
  <si>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</si>
  <si>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</si>
  <si>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</si>
  <si>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</si>
  <si>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</si>
  <si>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</si>
  <si>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</si>
  <si>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</si>
  <si>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</si>
  <si>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</si>
  <si>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</si>
  <si>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</si>
  <si>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</si>
  <si>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</si>
  <si>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</si>
  <si>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</si>
  <si>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</si>
  <si>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</si>
  <si>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</si>
  <si>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</si>
  <si>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</si>
  <si>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</si>
  <si>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</si>
  <si>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</si>
  <si>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</si>
  <si>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</si>
  <si>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</si>
  <si>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</si>
  <si>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</si>
  <si>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</si>
  <si>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</si>
  <si>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</si>
  <si>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</si>
  <si>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</si>
  <si>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</si>
  <si>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</si>
  <si>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</si>
  <si>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</si>
  <si>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</si>
  <si>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</si>
  <si>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</si>
  <si>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</si>
  <si>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</si>
  <si>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</si>
  <si>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</si>
  <si>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</si>
  <si>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</si>
  <si>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</si>
  <si>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</si>
  <si>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</si>
  <si>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</si>
  <si>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</si>
  <si>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</si>
  <si>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</si>
  <si>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</si>
  <si>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</si>
  <si>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</si>
  <si>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</si>
  <si>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</si>
  <si>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</si>
  <si>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</si>
  <si>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</si>
  <si>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</si>
  <si>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</si>
  <si>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</si>
  <si>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</si>
  <si>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</si>
  <si>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</si>
  <si>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</si>
  <si>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</si>
  <si>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</si>
  <si>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</si>
  <si>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</si>
  <si>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</si>
  <si>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</si>
  <si>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</si>
  <si>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</si>
  <si>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</si>
  <si>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</si>
  <si>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</si>
  <si>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</si>
  <si>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</si>
  <si>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</si>
  <si>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</si>
  <si>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</si>
  <si>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</si>
  <si>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</si>
  <si>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</si>
  <si>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</si>
  <si>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</si>
  <si>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</si>
  <si>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</si>
  <si>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</si>
  <si>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</si>
  <si>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</si>
  <si>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</si>
  <si>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</si>
  <si>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</si>
  <si>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</si>
  <si>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</si>
  <si>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</si>
  <si>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</si>
  <si>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</si>
  <si>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</si>
  <si>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</si>
  <si>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</si>
  <si>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</si>
  <si>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</si>
  <si>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</si>
  <si>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</si>
  <si>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</si>
  <si>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</si>
  <si>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</si>
  <si>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</si>
  <si>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</si>
  <si>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</si>
  <si>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</si>
  <si>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</si>
  <si>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</si>
  <si>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</si>
  <si>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</si>
  <si>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</si>
  <si>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</si>
  <si>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</si>
  <si>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</si>
  <si>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</si>
  <si>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</si>
  <si>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</si>
  <si>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</si>
  <si>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</si>
  <si>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</si>
  <si>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</si>
  <si>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</si>
  <si>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</si>
  <si>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</si>
  <si>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</si>
  <si>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</si>
  <si>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</si>
  <si>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</si>
  <si>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</si>
  <si>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</si>
  <si>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</si>
  <si>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</si>
  <si>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</si>
  <si>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</si>
  <si>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</si>
  <si>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</si>
  <si>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</si>
  <si>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</si>
  <si>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</si>
  <si>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</si>
  <si>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</si>
  <si>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</si>
  <si>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</si>
  <si>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</si>
  <si>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</si>
  <si>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</si>
  <si>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</si>
  <si>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</si>
  <si>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</si>
  <si>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</si>
  <si>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</si>
  <si>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</si>
  <si>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</si>
  <si>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</si>
  <si>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</si>
  <si>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</si>
  <si>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</si>
  <si>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</si>
  <si>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</si>
  <si>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</si>
  <si>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</si>
  <si>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</si>
  <si>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</si>
  <si>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</si>
  <si>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</si>
  <si>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</si>
  <si>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</si>
  <si>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</si>
  <si>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</si>
  <si>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</si>
  <si>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</si>
  <si>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</si>
  <si>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</si>
  <si>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</si>
  <si>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</si>
  <si>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</si>
  <si>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</si>
  <si>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</si>
  <si>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</si>
  <si>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</si>
  <si>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</si>
  <si>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</si>
  <si>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</si>
  <si>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</si>
  <si>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</si>
  <si>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</si>
  <si>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</si>
  <si>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</si>
  <si>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</si>
  <si>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</si>
  <si>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</si>
  <si>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</si>
  <si>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</si>
  <si>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</si>
  <si>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</si>
  <si>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</si>
  <si>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</si>
  <si>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</si>
  <si>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</si>
  <si>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</si>
  <si>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</si>
  <si>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</si>
  <si>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</si>
  <si>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</si>
  <si>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</si>
  <si>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</si>
  <si>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</si>
  <si>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</si>
  <si>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</si>
  <si>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</si>
  <si>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</si>
  <si>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</si>
  <si>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</si>
  <si>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</si>
  <si>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</si>
  <si>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</si>
  <si>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</si>
  <si>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</si>
  <si>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</si>
  <si>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</si>
  <si>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</si>
  <si>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</si>
  <si>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</si>
  <si>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</si>
  <si>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</si>
  <si>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</si>
  <si>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</si>
  <si>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</si>
  <si>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</si>
  <si>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</si>
  <si>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</si>
  <si>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</si>
  <si>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</si>
  <si>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</si>
  <si>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</si>
  <si>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</si>
  <si>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</si>
  <si>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</si>
  <si>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</si>
  <si>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</si>
  <si>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</si>
  <si>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</si>
  <si>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</si>
  <si>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</si>
  <si>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</si>
  <si>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</si>
  <si>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</si>
  <si>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</si>
  <si>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</si>
  <si>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</si>
  <si>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</si>
  <si>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</si>
  <si>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</si>
  <si>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</si>
  <si>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</si>
  <si>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</si>
  <si>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</si>
  <si>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</si>
  <si>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</si>
  <si>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</si>
  <si>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</si>
  <si>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</si>
  <si>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</si>
  <si>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</si>
  <si>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</si>
  <si>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</si>
  <si>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</si>
  <si>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</si>
  <si>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</si>
  <si>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</si>
  <si>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</si>
  <si>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</si>
  <si>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</si>
  <si>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</si>
  <si>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</si>
  <si>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</si>
  <si>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</si>
  <si>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</si>
  <si>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</si>
  <si>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</si>
  <si>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</si>
  <si>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</si>
  <si>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</si>
  <si>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</si>
  <si>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</si>
  <si>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</si>
  <si>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</si>
  <si>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</si>
  <si>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</si>
  <si>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</si>
  <si>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</si>
  <si>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</si>
  <si>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</si>
  <si>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</si>
  <si>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</si>
  <si>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</si>
  <si>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</si>
  <si>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</si>
  <si>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</si>
  <si>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</si>
  <si>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</si>
  <si>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</si>
  <si>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</si>
  <si>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</si>
  <si>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</si>
  <si>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</si>
  <si>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</si>
  <si>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</si>
  <si>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</si>
  <si>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</si>
  <si>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</si>
  <si>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</si>
  <si>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</si>
  <si>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</si>
  <si>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</si>
  <si>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</si>
  <si>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</si>
  <si>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</si>
  <si>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</si>
  <si>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</si>
  <si>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</si>
  <si>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</si>
  <si>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</si>
  <si>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</si>
  <si>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</si>
  <si>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</si>
  <si>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</si>
  <si>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</si>
  <si>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</si>
  <si>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</si>
  <si>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</si>
  <si>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</si>
  <si>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</si>
  <si>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</si>
  <si>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</si>
  <si>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</si>
  <si>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</si>
  <si>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</si>
  <si>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</si>
  <si>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</si>
  <si>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</si>
  <si>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</si>
  <si>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</si>
  <si>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</si>
  <si>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</si>
  <si>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</si>
  <si>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</si>
  <si>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</si>
  <si>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</si>
  <si>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</si>
  <si>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</si>
  <si>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</si>
  <si>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</si>
  <si>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</si>
  <si>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</si>
  <si>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</si>
  <si>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</si>
  <si>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</si>
  <si>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</si>
  <si>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</si>
  <si>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</si>
  <si>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</si>
  <si>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</si>
  <si>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</si>
  <si>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</si>
  <si>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</si>
  <si>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</si>
  <si>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</si>
  <si>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</si>
  <si>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</si>
  <si>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</si>
  <si>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</si>
  <si>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</si>
  <si>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</si>
  <si>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</si>
  <si>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</si>
  <si>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</si>
  <si>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</si>
  <si>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</si>
  <si>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</si>
  <si>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</si>
  <si>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</si>
  <si>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</si>
  <si>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</si>
  <si>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</si>
  <si>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</si>
  <si>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</si>
  <si>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</si>
  <si>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</si>
  <si>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</si>
  <si>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</si>
  <si>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</si>
  <si>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</si>
  <si>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</si>
  <si>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</si>
  <si>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</si>
  <si>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</si>
  <si>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</si>
  <si>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</si>
  <si>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</si>
  <si>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</si>
  <si>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</si>
  <si>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</si>
  <si>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</si>
  <si>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</si>
  <si>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</si>
  <si>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</si>
  <si>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</si>
  <si>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</si>
  <si>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</si>
  <si>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</si>
  <si>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</si>
  <si>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</si>
  <si>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</si>
  <si>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</si>
  <si>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</si>
  <si>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</si>
  <si>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</si>
  <si>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</si>
  <si>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</si>
  <si>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</si>
  <si>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</si>
  <si>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</si>
  <si>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</si>
  <si>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</si>
  <si>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</si>
  <si>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</si>
  <si>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</si>
  <si>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</si>
  <si>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</si>
  <si>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</si>
  <si>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</si>
  <si>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</si>
  <si>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</si>
  <si>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</si>
  <si>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</si>
  <si>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</si>
  <si>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</si>
  <si>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</si>
  <si>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</si>
  <si>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</si>
  <si>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</si>
  <si>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</si>
  <si>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</si>
  <si>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</si>
  <si>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</si>
  <si>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</si>
  <si>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</si>
  <si>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</si>
  <si>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</si>
  <si>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</si>
  <si>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</si>
  <si>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</si>
  <si>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</si>
  <si>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</si>
  <si>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</si>
  <si>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</si>
  <si>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</si>
  <si>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</si>
  <si>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</si>
  <si>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</si>
  <si>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</si>
  <si>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</si>
  <si>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</si>
  <si>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</si>
  <si>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</si>
  <si>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</si>
  <si>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</si>
  <si>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</si>
  <si>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</si>
  <si>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</si>
  <si>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</si>
  <si>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</si>
  <si>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</si>
  <si>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</si>
  <si>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</si>
  <si>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</si>
  <si>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</si>
  <si>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</si>
  <si>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</si>
  <si>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</si>
  <si>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</si>
  <si>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</si>
  <si>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</si>
  <si>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</si>
  <si>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</si>
  <si>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</si>
  <si>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</si>
  <si>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</si>
  <si>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</si>
  <si>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</si>
  <si>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</si>
  <si>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</si>
  <si>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</si>
  <si>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</si>
  <si>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</si>
  <si>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</si>
  <si>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</si>
  <si>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</si>
  <si>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</si>
  <si>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</si>
  <si>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</si>
  <si>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</si>
  <si>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</si>
  <si>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</si>
  <si>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</si>
  <si>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</si>
  <si>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</si>
  <si>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</si>
  <si>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</si>
  <si>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</si>
  <si>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</si>
  <si>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</si>
  <si>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</si>
  <si>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</si>
  <si>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</si>
  <si>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</si>
  <si>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</si>
  <si>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</si>
  <si>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</si>
  <si>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</si>
  <si>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</si>
  <si>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</si>
  <si>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</si>
  <si>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</si>
  <si>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</si>
  <si>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</si>
  <si>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</si>
  <si>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</si>
  <si>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</si>
  <si>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</si>
  <si>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</si>
  <si>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</si>
  <si>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</si>
  <si>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</si>
  <si>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</si>
  <si>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</si>
  <si>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</si>
  <si>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</si>
  <si>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</si>
  <si>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</si>
  <si>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</si>
  <si>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</si>
  <si>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</si>
  <si>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</si>
  <si>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</si>
  <si>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</si>
  <si>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</si>
  <si>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</si>
  <si>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</si>
  <si>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</si>
  <si>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</si>
  <si>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</si>
  <si>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</si>
  <si>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</si>
  <si>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</si>
  <si>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</si>
  <si>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</si>
  <si>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</si>
  <si>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</si>
  <si>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</si>
  <si>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</si>
  <si>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</si>
  <si>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</si>
  <si>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</si>
  <si>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</si>
  <si>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</si>
  <si>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</si>
  <si>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</si>
  <si>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</si>
  <si>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</si>
  <si>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</si>
  <si>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</si>
  <si>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</si>
  <si>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</si>
  <si>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</si>
  <si>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</si>
  <si>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</si>
  <si>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</si>
  <si>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</si>
  <si>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</si>
  <si>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</si>
  <si>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</si>
  <si>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</si>
  <si>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</si>
  <si>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</si>
  <si>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</si>
  <si>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</si>
  <si>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</si>
  <si>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</si>
  <si>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</si>
  <si>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</si>
  <si>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</si>
  <si>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</si>
  <si>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</si>
  <si>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</si>
  <si>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</si>
  <si>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</si>
  <si>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</si>
  <si>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</si>
  <si>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</si>
  <si>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</si>
  <si>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</si>
  <si>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</si>
  <si>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</si>
  <si>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</si>
  <si>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</si>
  <si>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</si>
  <si>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</si>
  <si>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</si>
  <si>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</si>
  <si>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</si>
  <si>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</si>
  <si>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</si>
  <si>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</si>
  <si>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</si>
  <si>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</si>
  <si>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</si>
  <si>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</si>
  <si>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</si>
  <si>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</si>
  <si>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</si>
  <si>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</si>
  <si>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</si>
  <si>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</si>
  <si>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</si>
  <si>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</si>
  <si>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</si>
  <si>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</si>
  <si>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</si>
  <si>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</si>
  <si>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</si>
  <si>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</si>
  <si>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</si>
  <si>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</si>
  <si>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</si>
  <si>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</si>
  <si>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</si>
  <si>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</si>
  <si>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</si>
  <si>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</si>
  <si>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</si>
  <si>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</si>
  <si>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</si>
  <si>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</si>
  <si>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</si>
  <si>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</si>
  <si>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</si>
  <si>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</si>
  <si>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</si>
  <si>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</si>
  <si>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</si>
  <si>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</si>
  <si>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</si>
  <si>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</si>
  <si>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</si>
  <si>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</si>
  <si>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</si>
  <si>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</si>
  <si>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</si>
  <si>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</si>
  <si>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</si>
  <si>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</si>
  <si>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</si>
  <si>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</si>
  <si>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</si>
  <si>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</si>
  <si>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</si>
  <si>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</si>
  <si>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</si>
  <si>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</si>
  <si>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</si>
  <si>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</si>
  <si>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</si>
  <si>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</si>
  <si>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</si>
  <si>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</si>
  <si>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</si>
  <si>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</si>
  <si>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</si>
  <si>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</si>
  <si>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</si>
  <si>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</si>
  <si>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</si>
  <si>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</si>
  <si>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</si>
  <si>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</si>
  <si>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</si>
  <si>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</si>
  <si>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</si>
  <si>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</si>
  <si>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</si>
  <si>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</si>
  <si>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</si>
  <si>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</si>
  <si>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</si>
  <si>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</si>
  <si>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</si>
  <si>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</si>
  <si>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</si>
  <si>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</si>
  <si>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</si>
  <si>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</si>
  <si>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</si>
  <si>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</si>
  <si>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</si>
  <si>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</si>
  <si>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</si>
  <si>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</si>
  <si>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</si>
  <si>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</si>
  <si>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</si>
  <si>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</si>
  <si>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</si>
  <si>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</si>
  <si>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</si>
  <si>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</si>
  <si>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</si>
  <si>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</si>
  <si>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</si>
  <si>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</si>
  <si>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</si>
  <si>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</si>
  <si>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</si>
  <si>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</si>
  <si>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</si>
  <si>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</si>
  <si>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</si>
  <si>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</si>
  <si>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</si>
  <si>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</si>
  <si>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</si>
  <si>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</si>
  <si>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</si>
  <si>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</si>
  <si>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</si>
  <si>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</si>
  <si>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</si>
  <si>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</si>
  <si>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</si>
  <si>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</si>
  <si>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</si>
  <si>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</si>
  <si>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</si>
  <si>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</si>
  <si>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</si>
  <si>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</si>
  <si>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</si>
  <si>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</si>
  <si>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</si>
  <si>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</si>
  <si>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</si>
  <si>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</si>
  <si>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</si>
  <si>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</si>
  <si>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</si>
  <si>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</si>
  <si>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</si>
  <si>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</si>
  <si>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</si>
  <si>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</si>
  <si>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</si>
  <si>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</si>
  <si>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</si>
  <si>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</si>
  <si>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</si>
  <si>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</si>
  <si>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</si>
  <si>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</si>
  <si>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</si>
  <si>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</si>
  <si>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</si>
  <si>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</si>
  <si>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</si>
  <si>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</si>
  <si>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</si>
  <si>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</si>
  <si>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</si>
  <si>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</si>
  <si>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</si>
  <si>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</si>
  <si>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</si>
  <si>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</si>
  <si>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</si>
  <si>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</si>
  <si>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</si>
  <si>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</si>
  <si>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</si>
  <si>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</si>
  <si>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</si>
  <si>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</si>
  <si>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</si>
  <si>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</si>
  <si>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</si>
  <si>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</si>
  <si>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</si>
  <si>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</si>
  <si>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</si>
  <si>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</si>
  <si>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</si>
  <si>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</si>
  <si>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</si>
  <si>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</si>
  <si>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</si>
  <si>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</si>
  <si>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</si>
  <si>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</si>
  <si>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</si>
  <si>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</si>
  <si>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</si>
  <si>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</si>
  <si>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</si>
  <si>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</si>
  <si>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</si>
  <si>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</si>
  <si>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</si>
  <si>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</si>
  <si>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</si>
  <si>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</si>
  <si>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</si>
  <si>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</si>
  <si>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</si>
  <si>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</si>
  <si>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</si>
  <si>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</si>
  <si>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</si>
  <si>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</si>
  <si>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</si>
  <si>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</si>
  <si>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</si>
  <si>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</si>
  <si>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</si>
  <si>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</si>
  <si>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</si>
  <si>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</si>
  <si>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</si>
  <si>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</si>
  <si>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</si>
  <si>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</si>
  <si>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</si>
  <si>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</si>
  <si>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</si>
  <si>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</si>
  <si>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</si>
  <si>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</si>
  <si>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</si>
  <si>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</si>
  <si>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</si>
  <si>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</si>
  <si>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</si>
  <si>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</si>
  <si>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</si>
  <si>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</si>
  <si>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</si>
  <si>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</si>
  <si>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</si>
  <si>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</si>
  <si>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</si>
  <si>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</si>
  <si>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</si>
  <si>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</si>
  <si>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</si>
  <si>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</si>
  <si>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</si>
  <si>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</si>
  <si>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</si>
  <si>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</si>
  <si>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</si>
  <si>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</si>
  <si>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</si>
  <si>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</si>
  <si>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</si>
  <si>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</si>
  <si>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</si>
  <si>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</si>
  <si>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</si>
  <si>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</si>
  <si>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</si>
  <si>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</si>
  <si>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</si>
  <si>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</si>
  <si>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</si>
  <si>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</si>
  <si>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</si>
  <si>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</si>
  <si>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</si>
  <si>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</si>
  <si>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</si>
  <si>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</si>
  <si>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</si>
  <si>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</si>
  <si>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</si>
  <si>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</si>
  <si>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</si>
  <si>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</si>
  <si>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</si>
  <si>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</si>
  <si>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</si>
  <si>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</si>
  <si>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</si>
  <si>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</si>
  <si>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</si>
  <si>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</si>
  <si>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</si>
  <si>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</si>
  <si>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</si>
  <si>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</si>
  <si>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</si>
  <si>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</si>
  <si>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</si>
  <si>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</si>
  <si>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</si>
  <si>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</si>
  <si>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</si>
  <si>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</si>
  <si>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</si>
  <si>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</si>
  <si>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</si>
  <si>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</si>
  <si>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</si>
  <si>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</si>
  <si>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</si>
  <si>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</si>
  <si>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</si>
  <si>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</si>
  <si>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</si>
  <si>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</si>
  <si>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</si>
  <si>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</si>
  <si>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</si>
  <si>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</si>
  <si>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</si>
  <si>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</si>
  <si>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</si>
  <si>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</si>
  <si>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</si>
  <si>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</si>
  <si>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</si>
  <si>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</si>
  <si>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</si>
  <si>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</si>
  <si>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</si>
  <si>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</si>
  <si>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</si>
  <si>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</si>
  <si>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</si>
  <si>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</si>
  <si>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</si>
  <si>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</si>
  <si>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</si>
  <si>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</si>
  <si>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</si>
  <si>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</si>
  <si>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</si>
  <si>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</si>
  <si>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</si>
  <si>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</si>
  <si>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</si>
  <si>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</si>
  <si>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</si>
  <si>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</si>
  <si>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</si>
  <si>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</si>
  <si>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</si>
  <si>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</si>
  <si>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</si>
  <si>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</si>
  <si>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</si>
  <si>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</si>
  <si>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</si>
  <si>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</si>
  <si>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</si>
  <si>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</si>
  <si>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</si>
  <si>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</si>
  <si>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</si>
  <si>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</si>
  <si>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</si>
  <si>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</si>
  <si>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</si>
  <si>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</si>
  <si>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</si>
  <si>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</si>
  <si>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</si>
  <si>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</si>
  <si>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</si>
  <si>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</si>
  <si>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</si>
  <si>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</si>
  <si>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</si>
  <si>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</si>
  <si>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</si>
  <si>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</si>
  <si>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</si>
  <si>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</si>
  <si>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</si>
  <si>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</si>
  <si>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</si>
  <si>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</si>
  <si>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</si>
  <si>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</si>
  <si>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</si>
  <si>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</si>
  <si>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</si>
  <si>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</si>
  <si>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</si>
  <si>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</si>
  <si>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</si>
  <si>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</si>
  <si>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</si>
  <si>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</si>
  <si>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</si>
  <si>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</si>
  <si>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</si>
  <si>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</si>
  <si>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</si>
  <si>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</si>
  <si>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</si>
  <si>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</si>
  <si>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</si>
  <si>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</si>
  <si>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</si>
  <si>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</si>
  <si>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</si>
  <si>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</si>
  <si>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</si>
  <si>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</si>
  <si>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</si>
  <si>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</si>
  <si>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</si>
  <si>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</si>
  <si>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</si>
  <si>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</si>
  <si>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</si>
  <si>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</si>
  <si>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</si>
  <si>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</si>
  <si>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</si>
  <si>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</si>
  <si>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</si>
  <si>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</si>
  <si>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</si>
  <si>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</si>
  <si>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</si>
  <si>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</si>
  <si>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</si>
  <si>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</si>
  <si>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</si>
  <si>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</si>
  <si>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</si>
  <si>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</si>
  <si>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</si>
  <si>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</si>
  <si>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</si>
  <si>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</si>
  <si>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</si>
  <si>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</si>
  <si>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</si>
  <si>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</si>
  <si>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</si>
  <si>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</si>
  <si>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</si>
  <si>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</si>
  <si>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</si>
  <si>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</si>
  <si>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</si>
  <si>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</si>
  <si>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</si>
  <si>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</si>
  <si>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</si>
  <si>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</si>
  <si>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</si>
  <si>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</si>
  <si>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</si>
  <si>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</si>
  <si>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</si>
  <si>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</si>
  <si>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</si>
  <si>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</si>
  <si>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</si>
  <si>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</si>
  <si>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</si>
  <si>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</si>
  <si>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</si>
  <si>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</si>
  <si>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</si>
  <si>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</si>
  <si>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</si>
  <si>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</si>
  <si>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</si>
  <si>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</si>
  <si>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</si>
  <si>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</si>
  <si>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</si>
  <si>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</si>
  <si>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</si>
  <si>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</si>
  <si>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</si>
  <si>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</si>
  <si>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</si>
  <si>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</si>
  <si>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</si>
  <si>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</si>
  <si>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</si>
  <si>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</si>
  <si>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</si>
  <si>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</si>
  <si>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</si>
  <si>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</si>
  <si>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</si>
  <si>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</si>
  <si>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</si>
  <si>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</si>
  <si>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</si>
  <si>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</si>
  <si>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</si>
  <si>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</si>
  <si>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</si>
  <si>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</si>
  <si>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</si>
  <si>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</si>
  <si>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</si>
  <si>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</si>
  <si>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</si>
  <si>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</si>
  <si>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</si>
  <si>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</si>
  <si>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</si>
  <si>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</si>
  <si>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</si>
  <si>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</si>
  <si>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</si>
  <si>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</si>
  <si>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</si>
  <si>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</si>
  <si>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</si>
  <si>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</si>
  <si>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</si>
  <si>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</si>
  <si>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</si>
  <si>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</si>
  <si>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</si>
  <si>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</si>
  <si>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</si>
  <si>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</si>
  <si>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</si>
  <si>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</si>
  <si>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</si>
  <si>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</si>
  <si>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</si>
  <si>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</si>
  <si>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</si>
  <si>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</si>
  <si>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</si>
  <si>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</si>
  <si>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</si>
  <si>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</si>
  <si>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</si>
  <si>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</si>
  <si>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</si>
  <si>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</si>
  <si>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</si>
  <si>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</si>
  <si>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</si>
  <si>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</si>
  <si>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</si>
  <si>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</si>
  <si>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</si>
  <si>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</si>
  <si>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</si>
  <si>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</si>
  <si>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</si>
  <si>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</si>
  <si>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</si>
  <si>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</si>
  <si>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</si>
  <si>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</si>
  <si>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</si>
  <si>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</si>
  <si>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</si>
  <si>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</si>
  <si>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</si>
  <si>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</si>
  <si>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</si>
  <si>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</si>
  <si>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</si>
  <si>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</si>
  <si>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</si>
  <si>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</si>
  <si>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</si>
  <si>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</si>
  <si>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</si>
  <si>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</si>
  <si>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</si>
  <si>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</si>
  <si>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</si>
  <si>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</si>
  <si>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</si>
  <si>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</si>
  <si>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</si>
  <si>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</si>
  <si>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</si>
  <si>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</si>
  <si>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</si>
  <si>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</si>
  <si>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</si>
  <si>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</si>
  <si>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</si>
  <si>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</si>
  <si>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</si>
  <si>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</si>
  <si>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</si>
  <si>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</si>
  <si>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</si>
  <si>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</si>
  <si>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</si>
  <si>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</si>
  <si>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</si>
  <si>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</si>
  <si>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</si>
  <si>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</si>
  <si>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</si>
  <si>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</si>
  <si>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</si>
  <si>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</si>
  <si>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</si>
  <si>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</si>
  <si>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</si>
  <si>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</si>
  <si>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</si>
  <si>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</si>
  <si>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</si>
  <si>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</si>
  <si>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</si>
  <si>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</si>
  <si>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</si>
  <si>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</si>
  <si>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</si>
  <si>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</si>
  <si>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</si>
  <si>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</si>
  <si>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</si>
  <si>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</si>
  <si>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</si>
  <si>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</si>
  <si>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</si>
  <si>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</si>
  <si>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</si>
  <si>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</si>
  <si>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</si>
  <si>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</si>
  <si>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</si>
  <si>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</si>
  <si>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</si>
  <si>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</si>
  <si>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</si>
  <si>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</si>
  <si>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</si>
  <si>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</si>
  <si>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</si>
  <si>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</si>
  <si>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</si>
  <si>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</si>
  <si>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</si>
  <si>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</si>
  <si>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</si>
  <si>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</si>
  <si>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</si>
  <si>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</si>
  <si>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</si>
  <si>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</si>
  <si>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</si>
  <si>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</si>
  <si>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</si>
  <si>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</si>
  <si>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</si>
  <si>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</si>
  <si>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</si>
  <si>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</si>
  <si>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</si>
  <si>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</si>
  <si>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</si>
  <si>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</si>
  <si>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</si>
  <si>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</si>
  <si>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</si>
  <si>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</si>
  <si>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</si>
  <si>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</si>
  <si>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</si>
  <si>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</si>
  <si>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</si>
  <si>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</si>
  <si>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</si>
  <si>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</si>
  <si>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</si>
  <si>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</si>
  <si>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</si>
  <si>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</si>
  <si>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</si>
  <si>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</si>
  <si>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</si>
  <si>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</si>
  <si>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</si>
  <si>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</si>
  <si>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</si>
  <si>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</si>
  <si>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</si>
  <si>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</si>
  <si>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</si>
  <si>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</si>
  <si>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</si>
  <si>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</si>
  <si>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</si>
  <si>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</si>
  <si>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</si>
  <si>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</si>
  <si>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</si>
  <si>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</si>
  <si>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</si>
  <si>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</si>
  <si>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</si>
  <si>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</si>
  <si>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</si>
  <si>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</si>
  <si>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</si>
  <si>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</si>
  <si>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</si>
  <si>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</si>
  <si>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</si>
  <si>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</si>
  <si>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</si>
  <si>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</si>
  <si>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</si>
  <si>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</si>
  <si>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</si>
  <si>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</si>
  <si>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</si>
  <si>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</si>
  <si>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</si>
  <si>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</si>
  <si>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</si>
  <si>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</si>
  <si>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</si>
  <si>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</si>
  <si>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</si>
  <si>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</si>
  <si>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</si>
  <si>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</si>
  <si>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</si>
  <si>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</si>
  <si>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</si>
  <si>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</si>
  <si>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</si>
  <si>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</si>
  <si>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</si>
  <si>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</si>
  <si>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</si>
  <si>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</si>
  <si>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</si>
  <si>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</si>
  <si>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</si>
  <si>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</si>
  <si>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</si>
  <si>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</si>
  <si>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</si>
  <si>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</si>
  <si>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</si>
  <si>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</si>
  <si>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</si>
  <si>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</si>
  <si>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</si>
  <si>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</si>
  <si>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</si>
  <si>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</si>
  <si>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</si>
  <si>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</si>
  <si>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</si>
  <si>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</si>
  <si>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</si>
  <si>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</si>
  <si>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</si>
  <si>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</si>
  <si>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</si>
  <si>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</si>
  <si>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</si>
  <si>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</si>
  <si>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</si>
  <si>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</si>
  <si>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</si>
  <si>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</si>
  <si>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</si>
  <si>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</si>
  <si>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</si>
  <si>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</si>
  <si>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</si>
  <si>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</si>
  <si>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</si>
  <si>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</si>
  <si>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</si>
  <si>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</si>
  <si>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</si>
  <si>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</si>
  <si>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</si>
  <si>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</si>
  <si>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</si>
  <si>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</si>
  <si>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</si>
  <si>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</si>
  <si>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</si>
  <si>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</si>
  <si>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</si>
  <si>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</si>
  <si>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</si>
  <si>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</si>
  <si>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</si>
  <si>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</si>
  <si>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</si>
  <si>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</si>
  <si>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</si>
  <si>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</si>
  <si>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</si>
  <si>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</si>
  <si>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</si>
  <si>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</si>
  <si>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</si>
  <si>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</si>
  <si>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</si>
  <si>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</si>
  <si>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</si>
  <si>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</si>
  <si>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</si>
  <si>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</si>
  <si>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</si>
  <si>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</si>
  <si>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</si>
  <si>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</si>
  <si>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</si>
  <si>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</si>
  <si>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</si>
  <si>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</si>
  <si>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</si>
  <si>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</si>
  <si>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</si>
  <si>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</si>
  <si>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</si>
  <si>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</si>
  <si>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</si>
  <si>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</si>
  <si>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</si>
  <si>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</si>
  <si>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</si>
  <si>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</si>
  <si>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</si>
  <si>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</si>
  <si>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</si>
  <si>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</si>
  <si>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</si>
  <si>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</si>
  <si>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</si>
  <si>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</si>
  <si>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</si>
  <si>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</si>
  <si>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</si>
  <si>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</si>
  <si>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</si>
  <si>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</si>
  <si>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</si>
  <si>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</si>
  <si>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</si>
  <si>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</si>
  <si>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</si>
  <si>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</si>
  <si>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</si>
  <si>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</si>
  <si>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</si>
  <si>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</si>
  <si>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</si>
  <si>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</si>
  <si>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</si>
  <si>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</si>
  <si>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</si>
  <si>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</si>
  <si>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</si>
  <si>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</si>
  <si>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</si>
  <si>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</si>
  <si>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</si>
  <si>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</si>
  <si>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</si>
  <si>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</si>
  <si>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</si>
  <si>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</si>
  <si>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</si>
  <si>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</si>
  <si>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</si>
  <si>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</si>
  <si>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</si>
  <si>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</si>
  <si>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</si>
  <si>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</si>
  <si>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</si>
  <si>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</si>
  <si>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</si>
  <si>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</si>
  <si>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</si>
  <si>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</si>
  <si>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</si>
  <si>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</si>
  <si>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</si>
  <si>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</si>
  <si>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</si>
  <si>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</si>
  <si>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</si>
  <si>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</si>
  <si>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</si>
  <si>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</si>
  <si>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</si>
  <si>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</si>
  <si>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</si>
  <si>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</si>
  <si>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</si>
  <si>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</si>
  <si>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</si>
  <si>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</si>
  <si>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</si>
  <si>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</si>
  <si>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</si>
  <si>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</si>
  <si>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</si>
  <si>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</si>
  <si>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</si>
  <si>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</si>
  <si>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</si>
  <si>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</si>
  <si>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</si>
  <si>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</si>
  <si>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</si>
  <si>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</si>
  <si>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</si>
  <si>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</si>
  <si>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</si>
  <si>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</si>
  <si>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</si>
  <si>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</si>
  <si>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</si>
  <si>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</si>
  <si>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</si>
  <si>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</si>
  <si>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</si>
  <si>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</si>
  <si>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</si>
  <si>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</si>
  <si>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</si>
  <si>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</si>
  <si>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</si>
  <si>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</si>
  <si>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</si>
  <si>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</si>
  <si>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</si>
  <si>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</si>
  <si>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</si>
  <si>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</si>
  <si>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</si>
  <si>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</si>
  <si>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</si>
  <si>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</si>
  <si>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</si>
  <si>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</si>
  <si>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</si>
  <si>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</si>
  <si>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</si>
  <si>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</si>
  <si>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</si>
  <si>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</si>
  <si>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</si>
  <si>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</si>
  <si>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</si>
  <si>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</si>
  <si>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</si>
  <si>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</si>
  <si>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</si>
  <si>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</si>
  <si>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</si>
  <si>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</si>
  <si>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</si>
  <si>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</si>
  <si>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</si>
  <si>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</si>
  <si>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</si>
  <si>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</si>
  <si>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</si>
  <si>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</si>
  <si>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</si>
  <si>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</si>
  <si>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</si>
  <si>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</si>
  <si>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</si>
  <si>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</si>
  <si>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</si>
  <si>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</si>
  <si>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</si>
  <si>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</si>
  <si>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</si>
  <si>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</si>
  <si>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</si>
  <si>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</si>
  <si>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</si>
  <si>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</si>
  <si>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</si>
  <si>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</si>
  <si>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</si>
  <si>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</si>
  <si>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</si>
  <si>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</si>
  <si>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</si>
  <si>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</si>
  <si>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</si>
  <si>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</si>
  <si>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</si>
  <si>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</si>
  <si>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</si>
  <si>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</si>
  <si>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</si>
  <si>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</si>
  <si>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</si>
  <si>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</si>
  <si>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</si>
  <si>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</si>
  <si>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</si>
  <si>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</si>
  <si>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</si>
  <si>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</si>
  <si>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</si>
  <si>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</si>
  <si>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</si>
  <si>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</si>
  <si>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</si>
  <si>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</si>
  <si>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</si>
  <si>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</si>
  <si>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</si>
  <si>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</si>
  <si>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</si>
  <si>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</si>
  <si>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</si>
  <si>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</si>
  <si>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</si>
  <si>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</si>
  <si>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</si>
  <si>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</si>
  <si>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</si>
  <si>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</si>
  <si>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</si>
  <si>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</si>
  <si>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</si>
  <si>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</si>
  <si>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</si>
  <si>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</si>
  <si>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</si>
  <si>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</si>
  <si>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</si>
  <si>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</si>
  <si>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</si>
  <si>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</si>
  <si>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</si>
  <si>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</si>
  <si>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</si>
  <si>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</si>
  <si>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</si>
  <si>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</si>
  <si>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</si>
  <si>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</si>
  <si>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</si>
  <si>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</si>
  <si>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</si>
  <si>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</si>
  <si>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</si>
  <si>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</si>
  <si>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</si>
  <si>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</si>
  <si>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</si>
  <si>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</si>
  <si>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</si>
  <si>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</si>
  <si>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</si>
  <si>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</si>
  <si>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</si>
  <si>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</si>
  <si>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</si>
  <si>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</si>
  <si>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</si>
  <si>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</si>
  <si>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</si>
  <si>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</si>
  <si>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</si>
  <si>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</si>
  <si>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</si>
  <si>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</si>
  <si>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</si>
  <si>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</si>
  <si>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</si>
  <si>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</si>
  <si>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</si>
  <si>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</si>
  <si>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</si>
  <si>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</si>
  <si>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</si>
  <si>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</si>
  <si>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</si>
  <si>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</si>
  <si>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</si>
  <si>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</si>
  <si>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</si>
  <si>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</si>
  <si>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</si>
  <si>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</si>
  <si>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</si>
  <si>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</si>
  <si>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</si>
  <si>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</si>
  <si>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</si>
  <si>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</si>
  <si>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</si>
  <si>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</si>
  <si>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</si>
  <si>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</si>
  <si>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</si>
  <si>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</si>
  <si>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</si>
  <si>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</si>
  <si>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</si>
  <si>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</si>
  <si>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</si>
  <si>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</si>
  <si>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</si>
  <si>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</si>
  <si>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</si>
  <si>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</si>
  <si>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</si>
  <si>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</si>
  <si>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</si>
  <si>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</si>
  <si>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</si>
  <si>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</si>
  <si>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</si>
  <si>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</si>
  <si>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</si>
  <si>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</si>
  <si>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</si>
  <si>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</si>
  <si>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</si>
  <si>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</si>
  <si>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</si>
  <si>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</si>
  <si>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</si>
  <si>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</si>
  <si>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</si>
  <si>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</si>
  <si>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</si>
  <si>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</si>
  <si>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</si>
  <si>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</si>
  <si>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</si>
  <si>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</si>
  <si>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</si>
  <si>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</si>
  <si>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</si>
  <si>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</si>
  <si>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</si>
  <si>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</si>
  <si>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</si>
  <si>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</si>
  <si>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</si>
  <si>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</si>
  <si>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</si>
  <si>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</si>
  <si>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</si>
  <si>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</si>
  <si>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</si>
  <si>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</si>
  <si>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</si>
  <si>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</si>
  <si>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</si>
  <si>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</si>
  <si>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</si>
  <si>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</si>
  <si>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</si>
  <si>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</si>
  <si>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</si>
  <si>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</si>
  <si>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</si>
  <si>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</si>
  <si>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</si>
  <si>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</si>
  <si>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</si>
  <si>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</si>
  <si>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</si>
  <si>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</si>
  <si>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</si>
  <si>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</si>
  <si>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</si>
  <si>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</si>
  <si>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</si>
  <si>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</si>
  <si>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</si>
  <si>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</si>
  <si>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</si>
  <si>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</si>
  <si>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</si>
  <si>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</si>
  <si>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</si>
  <si>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</si>
  <si>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</si>
  <si>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</si>
  <si>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</si>
  <si>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</si>
  <si>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</si>
  <si>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</si>
  <si>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</si>
  <si>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</si>
  <si>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</si>
  <si>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</si>
  <si>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</si>
  <si>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</si>
  <si>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</si>
  <si>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</si>
  <si>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</si>
  <si>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</si>
  <si>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</si>
  <si>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</si>
  <si>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</si>
  <si>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</si>
  <si>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</si>
  <si>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</si>
  <si>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</si>
  <si>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</si>
  <si>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</si>
  <si>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</si>
  <si>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</si>
  <si>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</si>
  <si>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</si>
  <si>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</si>
  <si>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</si>
  <si>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</si>
  <si>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</si>
  <si>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</si>
  <si>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</si>
  <si>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</si>
  <si>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</si>
  <si>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</si>
  <si>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</si>
  <si>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</si>
  <si>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</si>
  <si>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</si>
  <si>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</si>
  <si>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</si>
  <si>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</si>
  <si>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</si>
  <si>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</si>
  <si>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</si>
  <si>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</si>
  <si>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</si>
  <si>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</si>
  <si>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</si>
  <si>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</si>
  <si>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</si>
  <si>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</si>
  <si>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</si>
  <si>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</si>
  <si>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</si>
  <si>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</si>
  <si>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</si>
  <si>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</si>
  <si>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</si>
  <si>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</si>
  <si>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</si>
  <si>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</si>
  <si>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</si>
  <si>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</si>
  <si>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</si>
  <si>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</si>
  <si>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</si>
  <si>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</si>
  <si>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</si>
  <si>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</si>
  <si>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</si>
  <si>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</si>
  <si>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</si>
  <si>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</si>
  <si>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</si>
  <si>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</si>
  <si>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</si>
  <si>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</si>
  <si>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</si>
  <si>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</si>
  <si>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</si>
  <si>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</si>
  <si>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</si>
  <si>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</si>
  <si>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</si>
  <si>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</si>
  <si>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</si>
  <si>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</si>
  <si>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</si>
  <si>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</si>
  <si>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</si>
  <si>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</si>
  <si>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</si>
  <si>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</si>
  <si>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</si>
  <si>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</si>
  <si>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</si>
  <si>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</si>
  <si>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</si>
  <si>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</si>
  <si>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</si>
  <si>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</si>
  <si>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</si>
  <si>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</si>
  <si>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</si>
  <si>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</si>
  <si>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</si>
  <si>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</si>
  <si>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</si>
  <si>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</si>
  <si>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</si>
  <si>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</si>
  <si>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</si>
  <si>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</si>
  <si>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</si>
  <si>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</si>
  <si>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</si>
  <si>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</si>
  <si>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</si>
  <si>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</si>
  <si>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</si>
  <si>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</si>
  <si>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</si>
  <si>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</si>
  <si>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</si>
  <si>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</si>
  <si>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</si>
  <si>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</si>
  <si>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</si>
  <si>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</si>
  <si>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</si>
  <si>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</si>
  <si>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</si>
  <si>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</si>
  <si>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</si>
  <si>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</si>
  <si>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</si>
  <si>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</si>
  <si>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</si>
  <si>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</si>
  <si>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</si>
  <si>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</si>
  <si>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</si>
  <si>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</si>
  <si>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</si>
  <si>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</si>
  <si>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</si>
  <si>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</si>
  <si>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</si>
  <si>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</si>
  <si>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</si>
  <si>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</si>
  <si>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</si>
  <si>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</si>
  <si>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</si>
  <si>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</si>
  <si>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</si>
  <si>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</si>
  <si>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</si>
  <si>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</si>
  <si>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</si>
  <si>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</si>
  <si>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</si>
  <si>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</si>
  <si>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</si>
  <si>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</si>
  <si>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</si>
  <si>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</si>
  <si>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</si>
  <si>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</si>
  <si>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</si>
  <si>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</si>
  <si>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</si>
  <si>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</si>
  <si>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</si>
  <si>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</si>
  <si>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</si>
  <si>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</si>
  <si>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</si>
  <si>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</si>
  <si>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</si>
  <si>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</si>
  <si>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</si>
  <si>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</si>
  <si>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</si>
  <si>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</si>
  <si>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</si>
  <si>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</si>
  <si>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</si>
  <si>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</si>
  <si>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</si>
  <si>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</si>
  <si>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</si>
  <si>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</si>
  <si>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</si>
  <si>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</si>
  <si>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</si>
  <si>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</si>
  <si>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</si>
  <si>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</si>
  <si>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</si>
  <si>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</si>
  <si>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</si>
  <si>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</si>
  <si>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</si>
  <si>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</si>
  <si>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</si>
  <si>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</si>
  <si>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</si>
  <si>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</si>
  <si>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</si>
  <si>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</si>
  <si>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</si>
  <si>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</si>
  <si>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</si>
  <si>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</si>
  <si>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</si>
  <si>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</si>
  <si>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</si>
  <si>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</si>
  <si>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</si>
  <si>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</si>
  <si>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</si>
  <si>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</si>
  <si>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</si>
  <si>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</si>
  <si>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</si>
  <si>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</si>
  <si>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</si>
  <si>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</si>
  <si>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</si>
  <si>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</si>
  <si>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</si>
  <si>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</si>
  <si>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</si>
  <si>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</si>
  <si>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</si>
  <si>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</si>
  <si>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</si>
  <si>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</si>
  <si>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</si>
  <si>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</si>
  <si>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</si>
  <si>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</si>
  <si>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</si>
  <si>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</si>
  <si>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</si>
  <si>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</si>
  <si>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</si>
  <si>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</si>
  <si>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</si>
  <si>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</si>
  <si>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</si>
  <si>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</si>
  <si>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</si>
  <si>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</si>
  <si>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</si>
  <si>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</si>
  <si>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</si>
  <si>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</si>
  <si>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</si>
  <si>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</si>
  <si>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</si>
  <si>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</si>
  <si>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</si>
  <si>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</si>
  <si>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</si>
  <si>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</si>
  <si>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</si>
  <si>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</si>
  <si>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</si>
  <si>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</si>
  <si>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</si>
  <si>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</si>
  <si>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</si>
  <si>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</si>
  <si>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</si>
  <si>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</si>
  <si>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</si>
  <si>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</si>
  <si>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</si>
  <si>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</si>
  <si>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</si>
  <si>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</si>
  <si>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</si>
  <si>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</si>
  <si>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</si>
  <si>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</si>
  <si>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</si>
  <si>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</si>
  <si>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</si>
  <si>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</si>
  <si>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</si>
  <si>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</si>
  <si>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</si>
  <si>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</si>
  <si>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</si>
  <si>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</si>
  <si>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</si>
  <si>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</si>
  <si>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</si>
  <si>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</si>
  <si>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</si>
  <si>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</si>
  <si>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</si>
  <si>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</si>
  <si>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</si>
  <si>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</si>
  <si>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</si>
  <si>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</si>
  <si>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</si>
  <si>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</si>
  <si>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</si>
  <si>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</si>
  <si>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</si>
  <si>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</si>
  <si>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</si>
  <si>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</si>
  <si>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</si>
  <si>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</si>
  <si>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</si>
  <si>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</si>
  <si>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</si>
  <si>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</si>
  <si>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</si>
  <si>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</si>
  <si>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</si>
  <si>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</si>
  <si>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</si>
  <si>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</si>
  <si>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</si>
  <si>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</si>
  <si>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</si>
  <si>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</si>
  <si>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</si>
  <si>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</si>
  <si>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</si>
  <si>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</si>
  <si>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</si>
  <si>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</si>
  <si>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</si>
  <si>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</si>
  <si>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</si>
  <si>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</si>
  <si>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</si>
  <si>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</si>
  <si>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</si>
  <si>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</si>
  <si>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</si>
  <si>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</si>
  <si>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</si>
  <si>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</si>
  <si>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</si>
  <si>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</si>
  <si>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</si>
  <si>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</si>
  <si>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</si>
  <si>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</si>
  <si>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</si>
  <si>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</si>
  <si>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</si>
  <si>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</si>
  <si>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</si>
  <si>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</si>
  <si>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</si>
  <si>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</si>
  <si>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</si>
  <si>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</si>
  <si>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</si>
  <si>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</si>
  <si>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</si>
  <si>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</si>
  <si>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</si>
  <si>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</si>
  <si>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</si>
  <si>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</si>
  <si>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</si>
  <si>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</si>
  <si>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</si>
  <si>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</si>
  <si>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</si>
  <si>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</si>
  <si>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</si>
  <si>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</si>
  <si>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</si>
  <si>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</si>
  <si>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</si>
  <si>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</si>
  <si>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</si>
  <si>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</si>
  <si>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</si>
  <si>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</si>
  <si>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</si>
  <si>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</si>
  <si>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</si>
  <si>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</si>
  <si>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</si>
  <si>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</si>
  <si>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</si>
  <si>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</si>
  <si>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</si>
  <si>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</si>
  <si>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</si>
  <si>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</si>
  <si>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</si>
  <si>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</si>
  <si>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</si>
  <si>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</si>
  <si>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</si>
  <si>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</si>
  <si>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</si>
  <si>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</si>
  <si>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</si>
  <si>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</si>
  <si>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</si>
  <si>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</si>
  <si>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</si>
  <si>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</si>
  <si>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</si>
  <si>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</si>
  <si>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</si>
  <si>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</si>
  <si>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</si>
  <si>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</si>
  <si>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</si>
  <si>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</si>
  <si>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</si>
  <si>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</si>
  <si>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</si>
  <si>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</si>
  <si>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</si>
  <si>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</si>
  <si>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</si>
  <si>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</si>
  <si>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</si>
  <si>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</si>
  <si>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</si>
  <si>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</si>
  <si>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</si>
  <si>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</si>
  <si>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</si>
  <si>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</si>
  <si>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</si>
  <si>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</si>
  <si>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</si>
  <si>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</si>
  <si>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</si>
  <si>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</si>
  <si>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</si>
  <si>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</si>
  <si>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</si>
  <si>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</si>
  <si>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</si>
  <si>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</si>
  <si>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</si>
  <si>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</si>
  <si>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</si>
  <si>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</si>
  <si>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</si>
  <si>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</si>
  <si>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</si>
  <si>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</si>
  <si>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</si>
  <si>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</si>
  <si>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</si>
  <si>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</si>
  <si>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</si>
  <si>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</si>
  <si>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</si>
  <si>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</si>
  <si>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</si>
  <si>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</si>
  <si>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</si>
  <si>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</si>
  <si>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</si>
  <si>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</si>
  <si>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</si>
  <si>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</si>
  <si>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</si>
  <si>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</si>
  <si>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</si>
  <si>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</si>
  <si>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</si>
  <si>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</si>
  <si>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</si>
  <si>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</si>
  <si>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</si>
  <si>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</si>
  <si>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</si>
  <si>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</si>
  <si>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</si>
  <si>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</si>
  <si>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</si>
  <si>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</si>
  <si>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</si>
  <si>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</si>
  <si>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</si>
  <si>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</si>
  <si>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</si>
  <si>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</si>
  <si>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</si>
  <si>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</si>
  <si>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</si>
  <si>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</si>
  <si>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</si>
  <si>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</si>
  <si>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</si>
  <si>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</si>
  <si>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</si>
  <si>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</si>
  <si>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</si>
  <si>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</si>
  <si>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</si>
  <si>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</si>
  <si>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</si>
  <si>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</si>
  <si>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</si>
  <si>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</si>
  <si>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</si>
  <si>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</si>
  <si>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</si>
  <si>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</si>
  <si>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</si>
  <si>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</si>
  <si>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</si>
  <si>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</si>
  <si>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</si>
  <si>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</si>
  <si>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</si>
  <si>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</si>
  <si>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</si>
  <si>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</si>
  <si>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</si>
  <si>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</si>
  <si>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</si>
  <si>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</si>
  <si>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</si>
  <si>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</si>
  <si>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</si>
  <si>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</si>
  <si>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</si>
  <si>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</si>
  <si>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</si>
  <si>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</si>
  <si>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</si>
  <si>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</si>
  <si>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</si>
  <si>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</si>
  <si>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</si>
  <si>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</si>
  <si>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</si>
  <si>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</si>
  <si>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</si>
  <si>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</si>
  <si>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</si>
  <si>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</si>
  <si>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</si>
  <si>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</si>
  <si>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</si>
  <si>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</si>
  <si>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</si>
  <si>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</si>
  <si>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</si>
  <si>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</si>
  <si>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</si>
  <si>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</si>
  <si>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</si>
  <si>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</si>
  <si>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</si>
  <si>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</si>
  <si>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</si>
  <si>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</si>
  <si>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</si>
  <si>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</si>
  <si>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</si>
  <si>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</si>
  <si>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</si>
  <si>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</si>
  <si>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</si>
  <si>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</si>
  <si>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</si>
  <si>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</si>
  <si>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</si>
  <si>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</si>
  <si>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</si>
  <si>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</si>
  <si>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</si>
  <si>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</si>
  <si>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</si>
  <si>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</si>
  <si>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</si>
  <si>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</si>
  <si>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</si>
  <si>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</si>
  <si>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</si>
  <si>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</si>
  <si>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</si>
  <si>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</si>
  <si>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</si>
  <si>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</si>
  <si>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</si>
  <si>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</si>
  <si>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</si>
  <si>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</si>
  <si>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</si>
  <si>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</si>
  <si>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</si>
  <si>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</si>
  <si>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</si>
  <si>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</si>
  <si>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</si>
  <si>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</si>
  <si>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</si>
  <si>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</si>
  <si>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</si>
  <si>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</si>
  <si>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</si>
  <si>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</si>
  <si>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</si>
  <si>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</si>
  <si>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</si>
  <si>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</si>
  <si>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</si>
  <si>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</si>
  <si>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</si>
  <si>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</si>
  <si>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</si>
  <si>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</si>
  <si>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</si>
  <si>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</si>
  <si>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</si>
  <si>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</si>
  <si>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</si>
  <si>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</si>
  <si>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</si>
  <si>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</si>
  <si>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</si>
  <si>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</si>
  <si>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</si>
  <si>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</si>
  <si>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</si>
  <si>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</si>
  <si>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</si>
  <si>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</si>
  <si>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</si>
  <si>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</si>
  <si>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</si>
  <si>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</si>
  <si>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</si>
  <si>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</si>
  <si>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</si>
  <si>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</si>
  <si>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</si>
  <si>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</si>
  <si>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</si>
  <si>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</si>
  <si>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</si>
  <si>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</si>
  <si>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</si>
  <si>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</si>
  <si>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</si>
  <si>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</si>
  <si>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</si>
  <si>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</si>
  <si>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</si>
  <si>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</si>
  <si>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</si>
  <si>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</si>
  <si>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</si>
  <si>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</si>
  <si>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</si>
  <si>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</si>
  <si>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</si>
  <si>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</si>
  <si>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</si>
  <si>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</si>
  <si>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</si>
  <si>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</si>
  <si>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</si>
  <si>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</si>
  <si>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</si>
  <si>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</si>
  <si>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</si>
  <si>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</si>
  <si>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</si>
  <si>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</si>
  <si>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</si>
  <si>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</si>
  <si>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</si>
  <si>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</si>
  <si>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</si>
  <si>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</si>
  <si>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</si>
  <si>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</si>
  <si>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</si>
  <si>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</si>
  <si>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</si>
  <si>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</si>
  <si>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</si>
  <si>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</si>
  <si>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</si>
  <si>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</si>
  <si>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</si>
  <si>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</si>
  <si>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</si>
  <si>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</si>
  <si>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</si>
  <si>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</si>
  <si>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</si>
  <si>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</si>
  <si>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</si>
  <si>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</si>
  <si>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</si>
  <si>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</si>
  <si>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</si>
  <si>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</si>
  <si>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</si>
  <si>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</si>
  <si>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</si>
  <si>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</si>
  <si>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</si>
  <si>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</si>
  <si>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</si>
  <si>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</si>
  <si>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</si>
  <si>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</si>
  <si>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</si>
  <si>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</si>
  <si>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</si>
  <si>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</si>
  <si>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</si>
  <si>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</si>
  <si>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</si>
  <si>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</si>
  <si>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</si>
  <si>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</si>
  <si>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</si>
  <si>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</si>
  <si>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</si>
  <si>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</si>
  <si>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</si>
  <si>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</si>
  <si>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</si>
  <si>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</si>
  <si>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</si>
  <si>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</si>
  <si>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</si>
  <si>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</si>
  <si>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</si>
  <si>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</si>
  <si>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</si>
  <si>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</si>
  <si>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</si>
  <si>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</si>
  <si>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</si>
  <si>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</si>
  <si>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</si>
  <si>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</si>
  <si>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</si>
  <si>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</si>
  <si>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</si>
  <si>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</si>
  <si>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</si>
  <si>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</si>
  <si>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</si>
  <si>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</si>
  <si>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</si>
  <si>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</si>
  <si>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</si>
  <si>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</si>
  <si>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</si>
  <si>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</si>
  <si>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</si>
  <si>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</si>
  <si>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</si>
  <si>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</si>
  <si>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</si>
  <si>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</si>
  <si>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</si>
  <si>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</si>
  <si>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</si>
  <si>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</si>
  <si>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</si>
  <si>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</si>
  <si>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</si>
  <si>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</si>
  <si>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</si>
  <si>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</si>
  <si>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</si>
  <si>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</si>
  <si>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</si>
  <si>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</si>
  <si>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</si>
  <si>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</si>
  <si>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</si>
  <si>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</si>
  <si>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</si>
  <si>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</si>
  <si>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</si>
  <si>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</si>
  <si>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</si>
  <si>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</si>
  <si>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</si>
  <si>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</si>
  <si>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</si>
  <si>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</si>
  <si>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</si>
  <si>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</si>
  <si>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</si>
  <si>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</si>
  <si>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</si>
  <si>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</si>
  <si>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</si>
  <si>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</si>
  <si>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</si>
  <si>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</si>
  <si>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</si>
  <si>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</si>
  <si>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</si>
  <si>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</si>
  <si>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</si>
  <si>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</si>
  <si>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</si>
  <si>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</si>
  <si>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</si>
  <si>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</si>
  <si>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</si>
  <si>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</si>
  <si>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</si>
  <si>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</si>
  <si>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</si>
  <si>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</si>
  <si>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</si>
  <si>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</si>
  <si>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</si>
  <si>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</si>
  <si>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</si>
  <si>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</si>
  <si>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</si>
  <si>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</si>
  <si>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</si>
  <si>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</si>
  <si>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</si>
  <si>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</si>
  <si>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</si>
  <si>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</si>
  <si>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</si>
  <si>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</si>
  <si>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</si>
  <si>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</si>
  <si>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</si>
  <si>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</si>
  <si>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</si>
  <si>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</si>
  <si>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</si>
  <si>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</si>
  <si>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</si>
  <si>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</si>
  <si>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</si>
  <si>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</si>
  <si>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</si>
  <si>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</si>
  <si>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</si>
  <si>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</si>
  <si>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</si>
  <si>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</si>
  <si>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</si>
  <si>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</si>
  <si>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</si>
  <si>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</si>
  <si>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</si>
  <si>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</si>
  <si>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</si>
  <si>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</si>
  <si>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</si>
  <si>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</si>
  <si>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</si>
  <si>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</si>
  <si>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</si>
  <si>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</si>
  <si>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</si>
  <si>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</si>
  <si>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</si>
  <si>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</si>
  <si>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</si>
  <si>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</si>
  <si>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</si>
  <si>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</si>
  <si>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</si>
  <si>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</si>
  <si>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</si>
  <si>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</si>
  <si>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</si>
  <si>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</si>
  <si>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</si>
  <si>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</si>
  <si>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</si>
  <si>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</si>
  <si>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</si>
  <si>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</si>
  <si>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</si>
  <si>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</si>
  <si>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</si>
  <si>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</si>
  <si>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</si>
  <si>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</si>
  <si>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</si>
  <si>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</si>
  <si>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</si>
  <si>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</si>
  <si>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</si>
  <si>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</si>
  <si>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</si>
  <si>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</si>
  <si>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</si>
  <si>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</si>
  <si>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</si>
  <si>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</si>
  <si>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</si>
  <si>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</si>
  <si>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</si>
  <si>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</si>
  <si>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</si>
  <si>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</si>
  <si>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</si>
  <si>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</si>
  <si>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</si>
  <si>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</si>
  <si>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</si>
  <si>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</si>
  <si>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</si>
  <si>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</si>
  <si>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</si>
  <si>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</si>
  <si>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</si>
  <si>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</si>
  <si>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</si>
  <si>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</si>
  <si>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</si>
  <si>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</si>
  <si>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</si>
  <si>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</si>
  <si>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</si>
  <si>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</si>
  <si>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</si>
  <si>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</si>
  <si>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</si>
  <si>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</si>
  <si>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</si>
  <si>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</si>
  <si>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</si>
  <si>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</si>
  <si>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</si>
  <si>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</si>
  <si>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</si>
  <si>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</si>
  <si>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</si>
  <si>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</si>
  <si>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</si>
  <si>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</si>
  <si>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</si>
  <si>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</si>
  <si>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</si>
  <si>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</si>
  <si>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</si>
  <si>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</si>
  <si>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</si>
  <si>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</si>
  <si>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</si>
  <si>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</si>
  <si>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</si>
  <si>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</si>
  <si>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</si>
  <si>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</si>
  <si>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</si>
  <si>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</si>
  <si>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</si>
  <si>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</si>
  <si>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</si>
  <si>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</si>
  <si>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</si>
  <si>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</si>
  <si>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</si>
  <si>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</si>
  <si>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</si>
  <si>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</si>
  <si>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</si>
  <si>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</si>
  <si>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</si>
  <si>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</si>
  <si>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</si>
  <si>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</si>
  <si>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</si>
  <si>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</si>
  <si>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</si>
  <si>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</si>
  <si>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</si>
  <si>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</si>
  <si>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</si>
  <si>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</si>
  <si>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</si>
  <si>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</si>
  <si>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</si>
  <si>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</si>
  <si>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</si>
  <si>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</si>
  <si>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</si>
  <si>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</si>
  <si>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</si>
  <si>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</si>
  <si>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</si>
  <si>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</si>
  <si>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</si>
  <si>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</si>
  <si>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</si>
  <si>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</si>
  <si>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</si>
  <si>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</si>
  <si>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</si>
  <si>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</si>
  <si>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</si>
  <si>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</si>
  <si>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</si>
  <si>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</si>
  <si>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</si>
  <si>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</si>
  <si>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</si>
  <si>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</si>
  <si>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</si>
  <si>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</si>
  <si>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</si>
  <si>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</si>
  <si>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</si>
  <si>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</si>
  <si>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</si>
  <si>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</si>
  <si>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</si>
  <si>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</si>
  <si>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</si>
  <si>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</si>
  <si>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</si>
  <si>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</si>
  <si>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</si>
  <si>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</si>
  <si>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</si>
  <si>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</si>
  <si>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</si>
  <si>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</si>
  <si>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</si>
  <si>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</si>
  <si>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</si>
  <si>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</si>
  <si>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</si>
  <si>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</si>
  <si>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</si>
  <si>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</si>
  <si>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</si>
  <si>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</si>
  <si>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</si>
  <si>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</si>
  <si>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</si>
  <si>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</si>
  <si>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</si>
  <si>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</si>
  <si>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</si>
  <si>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</si>
  <si>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</si>
  <si>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</si>
  <si>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</si>
  <si>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</si>
  <si>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</si>
  <si>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</si>
  <si>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</si>
  <si>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</si>
  <si>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</si>
  <si>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</si>
  <si>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</si>
  <si>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</si>
  <si>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</si>
  <si>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</si>
  <si>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</si>
  <si>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</si>
  <si>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</si>
  <si>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</si>
  <si>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</si>
  <si>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</si>
  <si>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</si>
  <si>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</si>
  <si>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</si>
  <si>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</si>
  <si>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</si>
  <si>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</si>
  <si>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</si>
  <si>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</si>
  <si>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</si>
  <si>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</si>
  <si>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</si>
  <si>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</si>
  <si>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</si>
  <si>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</si>
  <si>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</si>
  <si>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</si>
  <si>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</si>
  <si>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</si>
  <si>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</si>
  <si>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</si>
  <si>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</si>
  <si>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</si>
  <si>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</si>
  <si>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</si>
  <si>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</si>
  <si>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</si>
  <si>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</si>
  <si>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</si>
  <si>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</si>
  <si>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</si>
  <si>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</si>
  <si>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</si>
  <si>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</si>
  <si>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</si>
  <si>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</si>
  <si>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</si>
  <si>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</si>
  <si>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</si>
  <si>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</si>
  <si>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</si>
  <si>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</si>
  <si>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</si>
  <si>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</si>
  <si>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</si>
  <si>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</si>
  <si>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</si>
  <si>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</si>
  <si>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</si>
  <si>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</si>
  <si>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</si>
  <si>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</si>
  <si>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</si>
  <si>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</si>
  <si>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</si>
  <si>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</si>
  <si>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</si>
  <si>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</si>
  <si>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</si>
  <si>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</si>
  <si>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</si>
  <si>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</si>
  <si>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</si>
  <si>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</si>
  <si>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</si>
  <si>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</si>
  <si>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</si>
  <si>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</si>
  <si>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</si>
  <si>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</si>
  <si>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</si>
  <si>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</si>
  <si>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</si>
  <si>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</si>
  <si>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</si>
  <si>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</si>
  <si>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</si>
  <si>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</si>
  <si>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</si>
  <si>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</si>
  <si>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</si>
  <si>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</si>
  <si>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</si>
  <si>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</si>
  <si>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</si>
  <si>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</si>
  <si>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</si>
  <si>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</si>
  <si>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</si>
  <si>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</si>
  <si>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</si>
  <si>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</si>
  <si>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</si>
  <si>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</si>
  <si>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</si>
  <si>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</si>
  <si>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</si>
  <si>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</si>
  <si>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</si>
  <si>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</si>
  <si>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</si>
  <si>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</si>
  <si>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</si>
  <si>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</si>
  <si>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</si>
  <si>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</si>
  <si>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</si>
  <si>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</si>
  <si>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</si>
  <si>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</si>
  <si>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</si>
  <si>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</si>
  <si>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</si>
  <si>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</si>
  <si>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</si>
  <si>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</si>
  <si>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</si>
  <si>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</si>
  <si>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</si>
  <si>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</si>
  <si>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</si>
  <si>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</si>
  <si>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</si>
  <si>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</si>
  <si>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</si>
  <si>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</si>
  <si>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</si>
  <si>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</si>
  <si>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</si>
  <si>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</si>
  <si>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</si>
  <si>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</si>
  <si>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</si>
  <si>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</si>
  <si>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</si>
  <si>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</si>
  <si>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</si>
  <si>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</si>
  <si>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</si>
  <si>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</si>
  <si>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</si>
  <si>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</si>
  <si>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</si>
  <si>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</si>
  <si>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</si>
  <si>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</si>
  <si>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</si>
  <si>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</si>
  <si>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</si>
  <si>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</si>
  <si>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</si>
  <si>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</si>
  <si>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</si>
  <si>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</si>
  <si>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</si>
  <si>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</si>
  <si>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</si>
  <si>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</si>
  <si>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</si>
  <si>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</si>
  <si>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</si>
  <si>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</si>
  <si>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</si>
  <si>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</si>
  <si>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</si>
  <si>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</si>
  <si>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</si>
  <si>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</si>
  <si>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</si>
  <si>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</si>
  <si>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</si>
  <si>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</si>
  <si>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</si>
  <si>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</si>
  <si>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</si>
  <si>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</si>
  <si>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</si>
  <si>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</si>
  <si>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</si>
  <si>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</si>
  <si>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</si>
  <si>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</si>
  <si>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</si>
  <si>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</si>
  <si>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</si>
  <si>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</si>
  <si>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</si>
  <si>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</si>
  <si>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</si>
  <si>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</si>
  <si>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</si>
  <si>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</si>
  <si>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</si>
  <si>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</si>
  <si>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</si>
  <si>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</si>
  <si>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</si>
  <si>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</si>
  <si>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</si>
  <si>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</si>
  <si>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</si>
  <si>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</si>
  <si>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</si>
  <si>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</si>
  <si>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</si>
  <si>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</si>
  <si>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</si>
  <si>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</si>
  <si>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</si>
  <si>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</si>
  <si>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</si>
  <si>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</si>
  <si>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</si>
  <si>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</si>
  <si>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</si>
  <si>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</si>
  <si>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</si>
  <si>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</si>
  <si>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</si>
  <si>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</si>
  <si>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</si>
  <si>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</si>
  <si>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</si>
  <si>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</si>
  <si>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</si>
  <si>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</si>
  <si>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</si>
  <si>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</si>
  <si>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</si>
  <si>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</si>
  <si>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</si>
  <si>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</si>
  <si>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</si>
  <si>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</si>
  <si>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</si>
  <si>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</si>
  <si>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</si>
  <si>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</si>
  <si>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</si>
  <si>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</si>
  <si>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</si>
  <si>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</si>
  <si>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</si>
  <si>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</si>
  <si>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</si>
  <si>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</si>
  <si>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</si>
  <si>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</si>
  <si>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</si>
  <si>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</si>
  <si>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</si>
  <si>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</si>
  <si>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</si>
  <si>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</si>
  <si>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</si>
  <si>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</si>
  <si>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</si>
  <si>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</si>
  <si>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</si>
  <si>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</si>
  <si>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</si>
  <si>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</si>
  <si>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</si>
  <si>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</si>
  <si>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</si>
  <si>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</si>
  <si>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</si>
  <si>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</si>
  <si>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</si>
  <si>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</si>
  <si>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</si>
  <si>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</si>
  <si>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</si>
  <si>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</si>
  <si>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</si>
  <si>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</si>
  <si>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</si>
  <si>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</si>
  <si>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</si>
  <si>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</si>
  <si>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</si>
  <si>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</si>
  <si>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</si>
  <si>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</si>
  <si>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</si>
  <si>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</si>
  <si>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</si>
  <si>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</si>
  <si>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</si>
  <si>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</si>
  <si>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</si>
  <si>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</si>
  <si>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</si>
  <si>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</si>
  <si>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</si>
  <si>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</si>
  <si>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</si>
  <si>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</si>
  <si>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</si>
  <si>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</si>
  <si>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</si>
  <si>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</si>
  <si>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</si>
  <si>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</si>
  <si>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</si>
  <si>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</si>
  <si>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</si>
  <si>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</si>
  <si>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</si>
  <si>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</si>
  <si>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</si>
  <si>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</si>
  <si>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</si>
  <si>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</si>
  <si>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</si>
  <si>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</si>
  <si>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</si>
  <si>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</si>
  <si>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</si>
  <si>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</si>
  <si>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</si>
  <si>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</si>
  <si>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</si>
  <si>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</si>
  <si>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</si>
  <si>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</si>
  <si>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</si>
  <si>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</si>
  <si>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</si>
  <si>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</si>
  <si>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</si>
  <si>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</si>
  <si>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</si>
  <si>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</si>
  <si>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</si>
  <si>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</si>
  <si>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</si>
  <si>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</si>
  <si>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</si>
  <si>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</si>
  <si>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</si>
  <si>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</si>
  <si>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</si>
  <si>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</si>
  <si>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</si>
  <si>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</si>
  <si>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</si>
  <si>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</si>
  <si>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</si>
  <si>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</si>
  <si>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</si>
  <si>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</si>
  <si>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</si>
  <si>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</si>
  <si>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</si>
  <si>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</si>
  <si>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</si>
  <si>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</si>
  <si>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</si>
  <si>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</si>
  <si>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</si>
  <si>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</si>
  <si>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</si>
  <si>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</si>
  <si>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</si>
  <si>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</si>
  <si>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</si>
  <si>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</si>
  <si>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</si>
  <si>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</si>
  <si>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</si>
  <si>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</si>
  <si>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</si>
  <si>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</si>
  <si>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</si>
  <si>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</si>
  <si>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</si>
  <si>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</si>
  <si>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</si>
  <si>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</si>
  <si>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</si>
  <si>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</si>
  <si>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</si>
  <si>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</si>
  <si>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</si>
  <si>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</si>
  <si>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</si>
  <si>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</si>
  <si>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</si>
  <si>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</si>
  <si>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</si>
  <si>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</si>
  <si>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</si>
  <si>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</si>
  <si>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</si>
  <si>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</si>
  <si>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</si>
  <si>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</si>
  <si>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</si>
  <si>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</si>
  <si>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</si>
  <si>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</si>
  <si>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</si>
  <si>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</si>
  <si>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</si>
  <si>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</si>
  <si>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</si>
  <si>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</si>
  <si>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</si>
  <si>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</si>
  <si>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</si>
  <si>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</si>
  <si>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</si>
  <si>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</si>
  <si>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</si>
  <si>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</si>
  <si>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</si>
  <si>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</si>
  <si>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</si>
  <si>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</si>
  <si>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</si>
  <si>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</si>
  <si>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</si>
  <si>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</si>
  <si>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</si>
  <si>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</si>
  <si>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</si>
  <si>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</si>
  <si>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</si>
  <si>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</si>
  <si>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</si>
  <si>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</si>
  <si>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</si>
  <si>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</si>
  <si>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</si>
  <si>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</si>
  <si>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</si>
  <si>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</si>
  <si>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</si>
  <si>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</si>
  <si>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</si>
  <si>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</si>
  <si>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</si>
  <si>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</si>
  <si>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</si>
  <si>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</si>
  <si>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</si>
  <si>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</si>
  <si>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</si>
  <si>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</si>
  <si>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</si>
  <si>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</si>
  <si>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</si>
  <si>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</si>
  <si>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</si>
  <si>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</si>
  <si>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</si>
  <si>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</si>
  <si>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</si>
  <si>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</si>
  <si>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</si>
  <si>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</si>
  <si>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</si>
  <si>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</si>
  <si>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</si>
  <si>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</si>
  <si>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</si>
  <si>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</si>
  <si>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</si>
  <si>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</si>
  <si>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</si>
  <si>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</si>
  <si>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</si>
  <si>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</si>
  <si>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</si>
  <si>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</si>
  <si>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</si>
  <si>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</si>
  <si>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</si>
  <si>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</si>
  <si>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</si>
  <si>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</si>
  <si>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</si>
  <si>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</si>
  <si>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</si>
  <si>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</si>
  <si>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</si>
  <si>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</si>
  <si>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</si>
  <si>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</si>
  <si>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</si>
  <si>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</si>
  <si>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</si>
  <si>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</si>
  <si>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</si>
  <si>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</si>
  <si>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</si>
  <si>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</si>
  <si>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</si>
  <si>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</si>
  <si>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</si>
  <si>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</si>
  <si>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</si>
  <si>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</si>
  <si>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</si>
  <si>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</si>
  <si>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</si>
  <si>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</si>
  <si>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</si>
  <si>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</si>
  <si>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</si>
  <si>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</si>
  <si>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</si>
  <si>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</si>
  <si>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</si>
  <si>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</si>
  <si>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</si>
  <si>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</si>
  <si>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</si>
  <si>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</si>
  <si>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</si>
  <si>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</si>
  <si>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</si>
  <si>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</si>
  <si>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</si>
  <si>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</si>
  <si>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</si>
  <si>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</si>
  <si>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</si>
  <si>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</si>
  <si>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</si>
  <si>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</si>
  <si>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</si>
  <si>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</si>
  <si>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</si>
  <si>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</si>
  <si>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</si>
  <si>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</si>
  <si>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</si>
  <si>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</si>
  <si>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</si>
  <si>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</si>
  <si>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</si>
  <si>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</si>
  <si>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</si>
  <si>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</si>
  <si>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</si>
  <si>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</si>
  <si>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</si>
  <si>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</si>
  <si>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</si>
  <si>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</si>
  <si>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</si>
  <si>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</si>
  <si>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</si>
  <si>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</si>
  <si>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</si>
  <si>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</si>
  <si>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</si>
  <si>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</si>
  <si>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</si>
  <si>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</si>
  <si>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</si>
  <si>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</si>
  <si>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</si>
  <si>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</si>
  <si>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</si>
  <si>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</si>
  <si>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</si>
  <si>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</si>
  <si>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</si>
  <si>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</si>
  <si>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</si>
  <si>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</si>
  <si>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</si>
  <si>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</si>
  <si>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</si>
  <si>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</si>
  <si>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</si>
  <si>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</si>
  <si>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</si>
  <si>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</si>
  <si>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</si>
  <si>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</si>
  <si>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</si>
  <si>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</si>
  <si>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</si>
  <si>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</si>
  <si>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</si>
  <si>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</si>
  <si>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</si>
  <si>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</si>
  <si>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</si>
  <si>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</si>
  <si>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</si>
  <si>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</si>
  <si>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</si>
  <si>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</si>
  <si>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</si>
  <si>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</si>
  <si>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</si>
  <si>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</si>
  <si>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</si>
  <si>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</si>
  <si>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</si>
  <si>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</si>
  <si>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</si>
  <si>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</si>
  <si>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</si>
  <si>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</si>
  <si>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</si>
  <si>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</si>
  <si>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</si>
  <si>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</si>
  <si>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</si>
  <si>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</si>
  <si>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</si>
  <si>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</si>
  <si>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</si>
  <si>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</si>
  <si>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</si>
  <si>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</si>
  <si>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</si>
  <si>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</si>
  <si>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</si>
  <si>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</si>
  <si>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</si>
  <si>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</si>
  <si>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</si>
  <si>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</si>
  <si>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</si>
  <si>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</si>
  <si>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</si>
  <si>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</si>
  <si>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</si>
  <si>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</si>
  <si>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</si>
  <si>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</si>
  <si>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</si>
  <si>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</si>
  <si>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</si>
  <si>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</si>
  <si>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</si>
  <si>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</si>
  <si>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</si>
  <si>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</si>
  <si>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</si>
  <si>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</si>
  <si>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</si>
  <si>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</si>
  <si>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</si>
  <si>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</si>
  <si>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</si>
  <si>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</si>
  <si>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</si>
  <si>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</si>
  <si>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</si>
  <si>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</si>
  <si>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</si>
  <si>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</si>
  <si>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</si>
  <si>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</si>
  <si>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</si>
  <si>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</si>
  <si>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</si>
  <si>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</si>
  <si>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</si>
  <si>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</si>
  <si>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</si>
  <si>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</si>
  <si>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</si>
  <si>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</si>
  <si>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</si>
  <si>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</si>
  <si>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</si>
  <si>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</si>
  <si>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</si>
  <si>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</si>
  <si>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</si>
  <si>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</si>
  <si>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</si>
  <si>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</si>
  <si>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</si>
  <si>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</si>
  <si>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</si>
  <si>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</si>
  <si>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</si>
  <si>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</si>
  <si>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</si>
  <si>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</si>
  <si>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</si>
  <si>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</si>
  <si>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</si>
  <si>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</si>
  <si>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</si>
  <si>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</si>
  <si>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</si>
  <si>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</si>
  <si>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</si>
  <si>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</si>
  <si>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</si>
  <si>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</si>
  <si>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</si>
  <si>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</si>
  <si>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</si>
  <si>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</si>
  <si>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</si>
  <si>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</si>
  <si>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</si>
  <si>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</si>
  <si>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</si>
  <si>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</si>
  <si>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</si>
  <si>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</si>
  <si>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</si>
  <si>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</si>
  <si>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</si>
  <si>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</si>
  <si>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</si>
  <si>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</si>
  <si>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</si>
  <si>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</si>
  <si>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</si>
  <si>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</si>
  <si>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</si>
  <si>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</si>
  <si>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</si>
  <si>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</si>
  <si>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</si>
  <si>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</si>
  <si>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</si>
  <si>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</si>
  <si>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</si>
  <si>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</si>
  <si>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</si>
  <si>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</si>
  <si>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</si>
  <si>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</si>
  <si>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</si>
  <si>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</si>
  <si>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</si>
  <si>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</si>
  <si>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</si>
  <si>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</si>
  <si>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</si>
  <si>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</si>
  <si>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</si>
  <si>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</si>
  <si>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</si>
  <si>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</si>
  <si>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</si>
  <si>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</si>
  <si>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</si>
  <si>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</si>
  <si>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</si>
  <si>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</si>
  <si>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</si>
  <si>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</si>
  <si>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</si>
  <si>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</si>
  <si>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</si>
  <si>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</si>
  <si>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</si>
  <si>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</si>
  <si>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</si>
  <si>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</si>
  <si>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</si>
  <si>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</si>
  <si>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</si>
  <si>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</si>
  <si>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</si>
  <si>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</si>
  <si>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</si>
  <si>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</si>
  <si>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</si>
  <si>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</si>
  <si>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</si>
  <si>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</si>
  <si>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</si>
  <si>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</si>
  <si>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</si>
  <si>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</si>
  <si>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</si>
  <si>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</si>
  <si>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</si>
  <si>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</si>
  <si>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</si>
  <si>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</si>
  <si>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</si>
  <si>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</si>
  <si>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</si>
  <si>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</si>
  <si>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</si>
  <si>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</si>
  <si>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</si>
  <si>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</si>
  <si>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</si>
  <si>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</si>
  <si>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</si>
  <si>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</si>
  <si>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</si>
  <si>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</si>
  <si>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</si>
  <si>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</si>
  <si>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</si>
  <si>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</si>
  <si>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</si>
  <si>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</si>
  <si>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</si>
  <si>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</si>
  <si>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</si>
  <si>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</si>
  <si>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</si>
  <si>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</si>
  <si>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</si>
  <si>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</si>
  <si>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</si>
  <si>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</si>
  <si>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</si>
  <si>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</si>
  <si>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</si>
  <si>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</si>
  <si>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</si>
  <si>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</si>
  <si>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</si>
  <si>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</si>
  <si>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</si>
  <si>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</si>
  <si>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</si>
  <si>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</si>
  <si>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</si>
  <si>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</si>
  <si>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</si>
  <si>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</si>
  <si>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</si>
  <si>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</si>
  <si>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</si>
  <si>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</si>
  <si>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</si>
  <si>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</si>
  <si>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</si>
  <si>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</si>
  <si>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</si>
  <si>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</si>
  <si>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</si>
  <si>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</si>
  <si>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</si>
  <si>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</si>
  <si>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</si>
  <si>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</si>
  <si>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</si>
  <si>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</si>
  <si>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</si>
  <si>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</si>
  <si>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</si>
  <si>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</si>
  <si>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</si>
  <si>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</si>
  <si>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</si>
  <si>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</si>
  <si>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</si>
  <si>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</si>
  <si>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</si>
  <si>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</si>
  <si>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</si>
  <si>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</si>
  <si>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</si>
  <si>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</si>
  <si>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</si>
  <si>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</si>
  <si>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</si>
  <si>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</si>
  <si>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</si>
  <si>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</si>
  <si>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</si>
  <si>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</si>
  <si>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</si>
  <si>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</si>
  <si>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</si>
  <si>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</si>
  <si>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</si>
  <si>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</si>
  <si>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</si>
  <si>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</si>
  <si>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</si>
  <si>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</si>
  <si>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</si>
  <si>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</si>
  <si>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</si>
  <si>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</si>
  <si>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</si>
  <si>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</si>
  <si>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</si>
  <si>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</si>
  <si>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</si>
  <si>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</si>
  <si>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</si>
  <si>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</si>
  <si>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</si>
  <si>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</si>
  <si>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</si>
  <si>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</si>
  <si>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</si>
  <si>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</si>
  <si>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</si>
  <si>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</si>
  <si>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</si>
  <si>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</si>
  <si>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</si>
  <si>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</si>
  <si>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</si>
  <si>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</si>
  <si>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</si>
  <si>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</si>
  <si>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</si>
  <si>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</si>
  <si>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</si>
  <si>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</si>
  <si>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</si>
  <si>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</si>
  <si>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</si>
  <si>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</si>
  <si>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</si>
  <si>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</si>
  <si>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</si>
  <si>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</si>
  <si>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</si>
  <si>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</si>
  <si>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</si>
  <si>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</si>
  <si>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</si>
  <si>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</si>
  <si>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</si>
  <si>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</si>
  <si>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</si>
  <si>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</si>
  <si>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</si>
  <si>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</si>
  <si>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</si>
  <si>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</si>
  <si>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</si>
  <si>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</si>
  <si>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</si>
  <si>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</si>
  <si>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</si>
  <si>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</si>
  <si>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</si>
  <si>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</si>
  <si>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</si>
  <si>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</si>
  <si>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</si>
  <si>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</si>
  <si>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</si>
  <si>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</si>
  <si>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</si>
  <si>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</si>
  <si>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</si>
  <si>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</si>
  <si>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</si>
  <si>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</si>
  <si>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</si>
  <si>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</si>
  <si>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</si>
  <si>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</si>
  <si>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</si>
  <si>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</si>
  <si>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</si>
  <si>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</si>
  <si>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</si>
  <si>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</si>
  <si>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</si>
  <si>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</si>
  <si>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</si>
  <si>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</si>
  <si>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</si>
  <si>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</si>
  <si>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</si>
  <si>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</si>
  <si>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</si>
  <si>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</si>
  <si>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</si>
  <si>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</si>
  <si>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</si>
  <si>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</si>
  <si>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</si>
  <si>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</si>
  <si>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</si>
  <si>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</si>
  <si>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</si>
  <si>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</si>
  <si>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</si>
  <si>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</si>
  <si>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</si>
  <si>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</si>
  <si>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</si>
  <si>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</si>
  <si>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</si>
  <si>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</si>
  <si>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</si>
  <si>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</si>
  <si>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</si>
  <si>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</si>
  <si>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</si>
  <si>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</si>
  <si>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</si>
  <si>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</si>
  <si>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</si>
  <si>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</si>
  <si>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</si>
  <si>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</si>
  <si>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</si>
  <si>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</si>
  <si>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</si>
  <si>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</si>
  <si>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</si>
  <si>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</si>
  <si>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</si>
  <si>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</si>
  <si>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</si>
  <si>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</si>
  <si>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</si>
  <si>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</si>
  <si>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</si>
  <si>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</si>
  <si>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</si>
  <si>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</si>
  <si>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</si>
  <si>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</si>
  <si>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</si>
  <si>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</si>
  <si>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</si>
  <si>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</si>
  <si>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</si>
  <si>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</si>
  <si>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</si>
  <si>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</si>
  <si>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</si>
  <si>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</si>
  <si>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</si>
  <si>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</si>
  <si>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</si>
  <si>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</si>
  <si>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</si>
  <si>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</si>
  <si>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</si>
  <si>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</si>
  <si>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</si>
  <si>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</si>
  <si>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</si>
  <si>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</si>
  <si>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</si>
  <si>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</si>
  <si>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</si>
  <si>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</si>
  <si>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</si>
  <si>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</si>
  <si>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</si>
  <si>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</si>
  <si>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</si>
  <si>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</si>
  <si>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</si>
  <si>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</si>
  <si>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</si>
  <si>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</si>
  <si>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</si>
  <si>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</si>
  <si>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</si>
  <si>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</si>
  <si>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</si>
  <si>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</si>
  <si>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</si>
  <si>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</si>
  <si>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</si>
  <si>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</si>
  <si>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</si>
  <si>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</si>
  <si>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</si>
  <si>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</si>
  <si>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</si>
  <si>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</si>
  <si>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</si>
  <si>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</si>
  <si>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</si>
  <si>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</si>
  <si>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</si>
  <si>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</si>
  <si>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</si>
  <si>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</si>
  <si>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</si>
  <si>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</si>
  <si>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</si>
  <si>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</si>
  <si>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</si>
  <si>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</si>
  <si>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</si>
  <si>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</si>
  <si>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</si>
  <si>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</si>
  <si>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</si>
  <si>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</si>
  <si>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</si>
  <si>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</si>
  <si>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</si>
  <si>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</si>
  <si>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</si>
  <si>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</si>
  <si>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</si>
  <si>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</si>
  <si>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</si>
  <si>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</si>
  <si>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</si>
  <si>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</si>
  <si>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</si>
  <si>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</si>
  <si>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</si>
  <si>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</si>
  <si>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</si>
  <si>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</si>
  <si>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</si>
  <si>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</si>
  <si>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</si>
  <si>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</si>
  <si>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</si>
  <si>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</si>
  <si>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</si>
  <si>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</si>
  <si>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</si>
  <si>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</si>
  <si>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</si>
  <si>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</si>
  <si>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</si>
  <si>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</si>
  <si>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</si>
  <si>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</si>
  <si>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</si>
  <si>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</si>
  <si>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</si>
  <si>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</si>
  <si>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</si>
  <si>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</si>
  <si>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</si>
  <si>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</si>
  <si>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</si>
  <si>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</si>
  <si>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</si>
  <si>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</si>
  <si>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</si>
  <si>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</si>
  <si>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</si>
  <si>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</si>
  <si>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</si>
  <si>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</si>
  <si>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</si>
  <si>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</si>
  <si>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</si>
  <si>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</si>
  <si>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</si>
  <si>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</si>
  <si>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</si>
  <si>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</si>
  <si>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</si>
  <si>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</si>
  <si>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</si>
  <si>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</si>
  <si>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</si>
  <si>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</si>
  <si>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</si>
  <si>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</si>
  <si>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</si>
  <si>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</si>
  <si>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</si>
  <si>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</si>
  <si>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</si>
  <si>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</si>
  <si>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</si>
  <si>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</si>
  <si>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</si>
  <si>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</si>
  <si>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</si>
  <si>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</si>
  <si>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</si>
  <si>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</si>
  <si>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</si>
  <si>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</si>
  <si>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</si>
  <si>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</si>
  <si>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</si>
  <si>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</si>
  <si>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</si>
  <si>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</si>
  <si>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</si>
  <si>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</si>
  <si>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</si>
  <si>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</si>
  <si>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</si>
  <si>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</si>
  <si>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</si>
  <si>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</si>
  <si>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</si>
  <si>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</si>
  <si>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</si>
  <si>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</si>
  <si>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</si>
  <si>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</si>
  <si>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</si>
  <si>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</si>
  <si>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</si>
  <si>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</si>
  <si>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</si>
  <si>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</si>
  <si>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</si>
  <si>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</si>
  <si>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</si>
  <si>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</si>
  <si>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</si>
  <si>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</si>
  <si>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</si>
  <si>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</si>
  <si>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</si>
  <si>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</si>
  <si>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</si>
  <si>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</si>
  <si>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</si>
  <si>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</si>
  <si>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</si>
  <si>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</si>
  <si>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</si>
  <si>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</si>
  <si>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</si>
  <si>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</si>
  <si>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</si>
  <si>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</si>
  <si>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</si>
  <si>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</si>
  <si>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</si>
  <si>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</si>
  <si>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</si>
  <si>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</si>
  <si>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</si>
  <si>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</si>
  <si>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</si>
  <si>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</si>
  <si>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</si>
  <si>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</si>
  <si>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</si>
  <si>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</si>
  <si>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</si>
  <si>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</si>
  <si>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</si>
  <si>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</si>
  <si>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</si>
  <si>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</si>
  <si>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</si>
  <si>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</si>
  <si>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</si>
  <si>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</si>
  <si>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</si>
  <si>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</si>
  <si>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</si>
  <si>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</si>
  <si>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</si>
  <si>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</si>
  <si>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</si>
  <si>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</si>
  <si>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</si>
  <si>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</si>
  <si>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</si>
  <si>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</si>
  <si>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</si>
  <si>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</si>
  <si>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</si>
  <si>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</si>
  <si>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</si>
  <si>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</si>
  <si>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</si>
  <si>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</si>
  <si>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</si>
  <si>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</si>
  <si>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</si>
  <si>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</si>
  <si>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</si>
  <si>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</si>
  <si>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</si>
  <si>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</si>
  <si>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</si>
  <si>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</si>
  <si>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</si>
  <si>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</si>
  <si>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</si>
  <si>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</si>
  <si>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</si>
  <si>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</si>
  <si>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</si>
  <si>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</si>
  <si>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</si>
  <si>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</si>
  <si>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</si>
  <si>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</si>
  <si>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</si>
  <si>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</si>
  <si>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</si>
  <si>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</si>
  <si>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</si>
  <si>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</si>
  <si>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</si>
  <si>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</si>
  <si>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</si>
  <si>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</si>
  <si>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</si>
  <si>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</si>
  <si>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</si>
  <si>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</si>
  <si>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</si>
  <si>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</si>
  <si>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</si>
  <si>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</si>
  <si>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</si>
  <si>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</si>
  <si>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</si>
  <si>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</si>
  <si>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</si>
  <si>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</si>
  <si>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</si>
  <si>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</si>
  <si>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</si>
  <si>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</si>
  <si>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</si>
  <si>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</si>
  <si>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</si>
  <si>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</si>
  <si>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</si>
  <si>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</si>
  <si>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</si>
  <si>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</si>
  <si>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</si>
  <si>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</si>
  <si>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</si>
  <si>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</si>
  <si>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</si>
  <si>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</si>
  <si>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</si>
  <si>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</si>
  <si>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</si>
  <si>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</si>
  <si>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</si>
  <si>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</si>
  <si>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</si>
  <si>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</si>
  <si>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</si>
  <si>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</si>
  <si>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</si>
  <si>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</si>
  <si>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</si>
  <si>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</si>
  <si>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</si>
  <si>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</si>
  <si>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</si>
  <si>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</si>
  <si>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</si>
  <si>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</si>
  <si>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</si>
  <si>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</si>
  <si>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</si>
  <si>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</si>
  <si>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</si>
  <si>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</si>
  <si>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</si>
  <si>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</si>
  <si>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</si>
  <si>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</si>
  <si>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</si>
  <si>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</si>
  <si>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</si>
  <si>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</si>
  <si>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</si>
  <si>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</si>
  <si>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</si>
  <si>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</si>
  <si>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</si>
  <si>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</si>
  <si>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</si>
  <si>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</si>
  <si>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</si>
  <si>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</si>
  <si>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</si>
  <si>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</si>
  <si>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</si>
  <si>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</si>
  <si>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</si>
  <si>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</si>
  <si>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</si>
  <si>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</si>
  <si>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</si>
  <si>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</si>
  <si>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</si>
  <si>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</si>
  <si>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</si>
  <si>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</si>
  <si>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</si>
  <si>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</si>
  <si>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</si>
  <si>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</si>
  <si>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</si>
  <si>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</si>
  <si>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</si>
  <si>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</si>
  <si>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</si>
  <si>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</si>
  <si>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</si>
  <si>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</si>
  <si>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</si>
  <si>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</si>
  <si>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</si>
  <si>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</si>
  <si>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</si>
  <si>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</si>
  <si>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</si>
  <si>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</si>
  <si>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</si>
  <si>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</si>
  <si>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</si>
  <si>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</si>
  <si>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</si>
  <si>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</si>
  <si>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</si>
  <si>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</si>
  <si>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</si>
  <si>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</si>
  <si>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</si>
  <si>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</si>
  <si>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</si>
  <si>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</si>
  <si>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</si>
  <si>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</si>
  <si>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</si>
  <si>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</si>
  <si>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</si>
  <si>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</si>
  <si>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</si>
  <si>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</si>
  <si>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</si>
  <si>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</si>
  <si>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</si>
  <si>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</si>
  <si>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</si>
  <si>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</si>
  <si>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</si>
  <si>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</si>
  <si>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</si>
  <si>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</si>
  <si>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</si>
  <si>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</si>
  <si>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</si>
  <si>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</si>
  <si>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</si>
  <si>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</si>
  <si>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</si>
  <si>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</si>
  <si>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</si>
  <si>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</si>
  <si>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</si>
  <si>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</si>
  <si>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</si>
  <si>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</si>
  <si>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</si>
  <si>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</si>
  <si>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</si>
  <si>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</si>
  <si>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</si>
  <si>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</si>
  <si>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</si>
  <si>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</si>
  <si>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</si>
  <si>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</si>
  <si>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</si>
  <si>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</si>
  <si>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</si>
  <si>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</si>
  <si>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</si>
  <si>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</si>
  <si>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</si>
  <si>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</si>
  <si>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</si>
  <si>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</si>
  <si>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</si>
  <si>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</si>
  <si>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</si>
  <si>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</si>
  <si>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</si>
  <si>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</si>
  <si>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</si>
  <si>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</si>
  <si>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</si>
  <si>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</si>
  <si>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</si>
  <si>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</si>
  <si>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</si>
  <si>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</si>
  <si>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</si>
  <si>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</si>
  <si>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</si>
  <si>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</si>
  <si>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</si>
  <si>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</si>
  <si>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</si>
  <si>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</si>
  <si>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</si>
  <si>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</si>
  <si>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</si>
  <si>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</si>
  <si>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</si>
  <si>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</si>
  <si>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</si>
  <si>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</si>
  <si>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</si>
  <si>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</si>
  <si>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</si>
  <si>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</si>
  <si>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</si>
  <si>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</si>
  <si>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</si>
  <si>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</si>
  <si>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</si>
  <si>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</si>
  <si>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</si>
  <si>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</si>
  <si>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</si>
  <si>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</si>
  <si>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</si>
  <si>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</si>
  <si>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</si>
  <si>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</si>
  <si>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</si>
  <si>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</si>
  <si>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</si>
  <si>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</si>
  <si>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</si>
  <si>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</si>
  <si>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</si>
  <si>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</si>
  <si>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</si>
  <si>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</si>
  <si>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</si>
  <si>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</si>
  <si>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</si>
  <si>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</si>
  <si>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</si>
  <si>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</si>
  <si>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</si>
  <si>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</si>
  <si>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</si>
  <si>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</si>
  <si>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</si>
  <si>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</si>
  <si>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</si>
  <si>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</si>
  <si>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</si>
  <si>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</si>
  <si>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</si>
  <si>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</si>
  <si>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</si>
  <si>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</si>
  <si>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</si>
  <si>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</si>
  <si>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</si>
  <si>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</si>
  <si>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</si>
  <si>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</si>
  <si>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</si>
  <si>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</si>
  <si>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</si>
  <si>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</si>
  <si>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</si>
  <si>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</si>
  <si>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</si>
  <si>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</si>
  <si>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</si>
  <si>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</si>
  <si>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</si>
  <si>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</si>
  <si>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</si>
  <si>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</si>
  <si>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</si>
  <si>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</si>
  <si>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</si>
  <si>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</si>
  <si>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</si>
  <si>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</si>
  <si>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</si>
  <si>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</si>
  <si>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</si>
  <si>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</si>
  <si>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</si>
  <si>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</si>
  <si>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</si>
  <si>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</si>
  <si>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</si>
  <si>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</si>
  <si>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</si>
  <si>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</si>
  <si>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</si>
  <si>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</si>
  <si>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</si>
  <si>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</si>
  <si>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</si>
  <si>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</si>
  <si>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</si>
  <si>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</si>
  <si>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</si>
  <si>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</si>
  <si>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</si>
  <si>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</si>
  <si>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</si>
  <si>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</si>
  <si>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</si>
  <si>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</si>
  <si>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</si>
  <si>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</si>
  <si>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</si>
  <si>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</si>
  <si>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</si>
  <si>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</si>
  <si>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</si>
  <si>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</si>
  <si>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</si>
  <si>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</si>
  <si>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</si>
  <si>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</si>
  <si>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</si>
  <si>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</si>
  <si>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</si>
  <si>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</si>
  <si>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</si>
  <si>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</si>
  <si>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</si>
  <si>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</si>
  <si>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</si>
  <si>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</si>
  <si>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</si>
  <si>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</si>
  <si>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</si>
  <si>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</si>
  <si>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</si>
  <si>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</si>
  <si>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</si>
  <si>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</si>
  <si>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</si>
  <si>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</si>
  <si>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</si>
  <si>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</si>
  <si>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</si>
  <si>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</si>
  <si>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</si>
  <si>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</si>
  <si>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</si>
  <si>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</si>
  <si>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</si>
  <si>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</si>
  <si>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</si>
  <si>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</si>
  <si>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</si>
  <si>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</si>
  <si>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</si>
  <si>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</si>
  <si>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</si>
  <si>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</si>
  <si>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</si>
  <si>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</si>
  <si>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</si>
  <si>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</si>
  <si>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</si>
  <si>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</si>
  <si>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</si>
  <si>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</si>
  <si>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</si>
  <si>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</si>
  <si>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</si>
  <si>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</si>
  <si>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</si>
  <si>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</si>
  <si>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</si>
  <si>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</si>
  <si>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</si>
  <si>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</si>
  <si>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</si>
  <si>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</si>
  <si>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</si>
  <si>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</si>
  <si>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</si>
  <si>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</si>
  <si>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</si>
  <si>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</si>
  <si>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</si>
  <si>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</si>
  <si>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</si>
  <si>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</si>
  <si>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</si>
  <si>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</si>
  <si>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</si>
  <si>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</si>
  <si>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</si>
  <si>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</si>
  <si>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</si>
  <si>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</si>
  <si>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</si>
  <si>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</si>
  <si>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</si>
  <si>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</si>
  <si>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</si>
  <si>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</si>
  <si>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</si>
  <si>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</si>
  <si>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</si>
  <si>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</si>
  <si>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</si>
  <si>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</si>
  <si>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</si>
  <si>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</si>
  <si>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</si>
  <si>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</si>
  <si>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</si>
  <si>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</si>
  <si>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</si>
  <si>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</si>
  <si>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</si>
  <si>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</si>
  <si>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</si>
  <si>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</si>
  <si>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</si>
  <si>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</si>
  <si>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</si>
  <si>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</si>
  <si>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</si>
  <si>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</si>
  <si>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</si>
  <si>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</si>
  <si>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</si>
  <si>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</si>
  <si>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</si>
  <si>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</si>
  <si>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</si>
  <si>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</si>
  <si>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</si>
  <si>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</si>
  <si>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</si>
  <si>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</si>
  <si>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</si>
  <si>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</si>
  <si>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</si>
  <si>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</si>
  <si>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</si>
  <si>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</si>
  <si>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</si>
  <si>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</si>
  <si>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</si>
  <si>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</si>
  <si>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</si>
  <si>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</si>
  <si>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</si>
  <si>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</si>
  <si>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</si>
  <si>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</si>
  <si>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</si>
  <si>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</si>
  <si>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</si>
  <si>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</si>
  <si>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</si>
  <si>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</si>
  <si>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</si>
  <si>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</si>
  <si>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</si>
  <si>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</si>
  <si>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</si>
  <si>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</si>
  <si>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</si>
  <si>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</si>
  <si>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</si>
  <si>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</si>
  <si>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</si>
  <si>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</si>
  <si>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</si>
  <si>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</si>
  <si>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</si>
  <si>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</si>
  <si>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</si>
  <si>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</si>
  <si>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</si>
  <si>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</si>
  <si>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</si>
  <si>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</si>
  <si>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</si>
  <si>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</si>
  <si>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</si>
  <si>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</si>
  <si>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</si>
  <si>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</si>
  <si>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</si>
  <si>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</si>
  <si>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</si>
  <si>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</si>
  <si>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</si>
  <si>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</si>
  <si>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</si>
  <si>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</si>
  <si>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</si>
  <si>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</si>
  <si>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</si>
  <si>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</si>
  <si>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</si>
  <si>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</si>
  <si>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</si>
  <si>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</si>
  <si>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</si>
  <si>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</si>
  <si>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</si>
  <si>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</si>
  <si>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</si>
  <si>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</si>
  <si>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</si>
  <si>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</si>
  <si>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</si>
  <si>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</si>
  <si>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</si>
  <si>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</si>
  <si>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</si>
  <si>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</si>
  <si>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</si>
  <si>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</si>
  <si>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</si>
  <si>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</si>
  <si>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</si>
  <si>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</si>
  <si>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</si>
  <si>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</si>
  <si>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</si>
  <si>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</si>
  <si>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</si>
  <si>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</si>
  <si>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</si>
  <si>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</si>
  <si>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</si>
  <si>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</si>
  <si>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</si>
  <si>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</si>
  <si>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</si>
  <si>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</si>
  <si>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</si>
  <si>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</si>
  <si>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</si>
  <si>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</si>
  <si>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</si>
  <si>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</si>
  <si>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</si>
  <si>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</si>
  <si>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</si>
  <si>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</si>
  <si>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</si>
  <si>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</si>
  <si>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</si>
  <si>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</si>
  <si>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</si>
  <si>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</si>
  <si>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</si>
  <si>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</si>
  <si>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</si>
  <si>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</si>
  <si>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</si>
  <si>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</si>
  <si>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</si>
  <si>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</si>
  <si>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</si>
  <si>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</si>
  <si>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</si>
  <si>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</si>
  <si>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</si>
  <si>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</si>
  <si>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</si>
  <si>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</si>
  <si>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</si>
  <si>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</si>
  <si>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</si>
  <si>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</si>
  <si>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</si>
  <si>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</si>
  <si>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</si>
  <si>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</si>
  <si>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</si>
  <si>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</si>
  <si>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</si>
  <si>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</si>
  <si>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</si>
  <si>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</si>
  <si>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</si>
  <si>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</si>
  <si>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</si>
  <si>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</si>
  <si>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</si>
  <si>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</si>
  <si>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</si>
  <si>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</si>
  <si>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</si>
  <si>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</si>
  <si>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</si>
  <si>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</si>
  <si>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</si>
  <si>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</si>
  <si>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</si>
  <si>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</si>
  <si>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</si>
  <si>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</si>
  <si>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</si>
  <si>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</si>
  <si>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</si>
  <si>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</si>
  <si>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</si>
  <si>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</si>
  <si>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</si>
  <si>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</si>
  <si>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</si>
  <si>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</si>
  <si>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</si>
  <si>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</si>
  <si>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</si>
  <si>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</si>
  <si>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</si>
  <si>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</si>
  <si>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</si>
  <si>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</si>
  <si>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</si>
  <si>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</si>
  <si>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</si>
  <si>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</si>
  <si>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</si>
  <si>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</si>
  <si>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</si>
  <si>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</si>
  <si>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</si>
  <si>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</si>
  <si>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</si>
  <si>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</si>
  <si>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</si>
  <si>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</si>
  <si>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</si>
  <si>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</si>
  <si>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</si>
  <si>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</si>
  <si>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</si>
  <si>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</si>
  <si>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</si>
  <si>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</si>
  <si>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</si>
  <si>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</si>
  <si>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</si>
  <si>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</si>
  <si>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</si>
  <si>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</si>
  <si>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</si>
  <si>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</si>
  <si>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</si>
  <si>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</si>
  <si>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</si>
  <si>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</si>
  <si>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</si>
  <si>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</si>
  <si>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</si>
  <si>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</si>
  <si>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</si>
  <si>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</si>
  <si>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</si>
  <si>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</si>
  <si>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</si>
  <si>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</si>
  <si>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</si>
  <si>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</si>
  <si>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</si>
  <si>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</si>
  <si>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</si>
  <si>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</si>
  <si>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</si>
  <si>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</si>
  <si>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</si>
  <si>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</si>
  <si>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</si>
  <si>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</si>
  <si>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</si>
  <si>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</si>
  <si>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</si>
  <si>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</si>
  <si>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</si>
  <si>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</si>
  <si>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</si>
  <si>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</si>
  <si>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</si>
  <si>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</si>
  <si>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</si>
  <si>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</si>
  <si>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</si>
  <si>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</si>
  <si>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</si>
  <si>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</si>
  <si>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</si>
  <si>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</si>
  <si>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</si>
  <si>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</si>
  <si>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</si>
  <si>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</si>
  <si>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</si>
  <si>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</si>
  <si>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</si>
  <si>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</si>
  <si>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</si>
  <si>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</si>
  <si>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</si>
  <si>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</si>
  <si>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</si>
  <si>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</si>
  <si>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</si>
  <si>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</si>
  <si>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</si>
  <si>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</si>
  <si>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</si>
  <si>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</si>
  <si>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</si>
  <si>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</si>
  <si>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</si>
  <si>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</si>
  <si>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</si>
  <si>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</si>
  <si>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</si>
  <si>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</si>
  <si>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</si>
  <si>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</si>
  <si>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</si>
  <si>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</si>
  <si>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</si>
  <si>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</si>
  <si>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</si>
  <si>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</si>
  <si>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</si>
  <si>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</si>
  <si>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</si>
  <si>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</si>
  <si>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</si>
  <si>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</si>
  <si>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</si>
  <si>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</si>
  <si>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</si>
  <si>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</si>
  <si>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</si>
  <si>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</si>
  <si>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</si>
  <si>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</si>
  <si>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</si>
  <si>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</si>
  <si>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</si>
  <si>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</si>
  <si>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</si>
  <si>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</si>
  <si>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</si>
  <si>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</si>
  <si>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</si>
  <si>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</si>
  <si>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</si>
  <si>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</si>
  <si>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</si>
  <si>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</si>
  <si>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</si>
  <si>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</si>
  <si>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</si>
  <si>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</si>
  <si>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</si>
  <si>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</si>
  <si>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</si>
  <si>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</si>
  <si>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</si>
  <si>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</si>
  <si>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</si>
  <si>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</si>
  <si>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</si>
  <si>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</si>
  <si>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</si>
  <si>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</si>
  <si>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</si>
  <si>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</si>
  <si>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</si>
  <si>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</si>
  <si>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</si>
  <si>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</si>
  <si>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</si>
  <si>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</si>
  <si>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</si>
  <si>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</si>
  <si>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</si>
  <si>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</si>
  <si>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</si>
  <si>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</si>
  <si>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</si>
  <si>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</si>
  <si>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</si>
  <si>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</si>
  <si>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</si>
  <si>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</si>
  <si>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</si>
  <si>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</si>
  <si>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</si>
  <si>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</si>
  <si>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</si>
  <si>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</si>
  <si>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</si>
  <si>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</si>
  <si>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</si>
  <si>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</si>
  <si>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</si>
  <si>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</si>
  <si>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</si>
  <si>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</si>
  <si>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</si>
  <si>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</si>
  <si>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</si>
  <si>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</si>
  <si>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</si>
  <si>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</si>
  <si>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</si>
  <si>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</si>
  <si>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</si>
  <si>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</si>
  <si>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</si>
  <si>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</si>
  <si>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</si>
  <si>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</si>
  <si>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</si>
  <si>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</si>
  <si>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</si>
  <si>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</si>
  <si>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</si>
  <si>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</si>
  <si>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</si>
  <si>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</si>
  <si>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</si>
  <si>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</si>
  <si>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</si>
  <si>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</si>
  <si>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</si>
  <si>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</si>
  <si>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</si>
  <si>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</si>
  <si>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</si>
  <si>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</si>
  <si>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</si>
  <si>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</si>
  <si>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</si>
  <si>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</si>
  <si>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</si>
  <si>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</si>
  <si>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</si>
  <si>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</si>
  <si>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</si>
  <si>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</si>
  <si>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</si>
  <si>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</si>
  <si>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</si>
  <si>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</si>
  <si>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</si>
  <si>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</si>
  <si>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</si>
  <si>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</si>
  <si>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</si>
  <si>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</si>
  <si>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</si>
  <si>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</si>
  <si>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</si>
  <si>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</si>
  <si>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</si>
  <si>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</si>
  <si>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</si>
  <si>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</si>
  <si>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</si>
  <si>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</si>
  <si>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</si>
  <si>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</si>
  <si>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</si>
  <si>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</si>
  <si>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</si>
  <si>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</si>
  <si>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</si>
  <si>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</si>
  <si>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</si>
  <si>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</si>
  <si>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</si>
  <si>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</si>
  <si>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</si>
  <si>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</si>
  <si>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</si>
  <si>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</si>
  <si>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</si>
  <si>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</si>
  <si>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</si>
  <si>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</si>
  <si>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</si>
  <si>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</si>
  <si>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</si>
  <si>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</si>
  <si>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</si>
  <si>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</si>
  <si>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</si>
  <si>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</si>
  <si>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</si>
  <si>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</si>
  <si>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</si>
  <si>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</si>
  <si>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</si>
  <si>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</si>
  <si>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</si>
  <si>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</si>
  <si>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</si>
  <si>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</si>
  <si>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</si>
  <si>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</si>
  <si>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</si>
  <si>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</si>
  <si>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</si>
  <si>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</si>
  <si>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</si>
  <si>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</si>
  <si>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</si>
  <si>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</si>
  <si>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</si>
  <si>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</si>
  <si>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</si>
  <si>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</si>
  <si>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</si>
  <si>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</si>
  <si>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</si>
  <si>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</si>
  <si>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</si>
  <si>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</si>
  <si>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</si>
  <si>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</si>
  <si>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</si>
  <si>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</si>
  <si>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</si>
  <si>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</si>
  <si>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</si>
  <si>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</si>
  <si>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</si>
  <si>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</si>
  <si>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</si>
  <si>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</si>
  <si>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</si>
  <si>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</si>
  <si>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</si>
  <si>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</si>
  <si>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</si>
  <si>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</si>
  <si>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</si>
  <si>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</si>
  <si>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</si>
  <si>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</si>
  <si>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</si>
  <si>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</si>
  <si>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</si>
  <si>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</si>
  <si>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</si>
  <si>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</si>
  <si>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</si>
  <si>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</si>
  <si>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</si>
  <si>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</si>
  <si>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</si>
  <si>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</si>
  <si>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</si>
  <si>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</si>
  <si>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</si>
  <si>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</si>
  <si>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</si>
  <si>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</si>
  <si>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</si>
  <si>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</si>
  <si>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</si>
  <si>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</si>
  <si>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</si>
  <si>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</si>
  <si>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</si>
  <si>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</si>
  <si>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</si>
  <si>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</si>
  <si>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</si>
  <si>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</si>
  <si>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</si>
  <si>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</si>
  <si>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</si>
  <si>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</si>
  <si>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</si>
  <si>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</si>
  <si>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</si>
  <si>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</si>
  <si>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</si>
  <si>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</si>
  <si>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</si>
  <si>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</si>
  <si>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</si>
  <si>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</si>
  <si>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</si>
  <si>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</si>
  <si>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</si>
  <si>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</si>
  <si>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</si>
  <si>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</si>
  <si>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</si>
  <si>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</si>
  <si>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</si>
  <si>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</si>
  <si>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</si>
  <si>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</si>
  <si>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</si>
  <si>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</si>
  <si>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</si>
  <si>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</si>
  <si>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</si>
  <si>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</si>
  <si>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</si>
  <si>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</si>
  <si>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</si>
  <si>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</si>
  <si>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</si>
  <si>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</si>
  <si>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</si>
  <si>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</si>
  <si>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</si>
  <si>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</si>
  <si>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</si>
  <si>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</si>
  <si>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</si>
  <si>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</si>
  <si>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</si>
  <si>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</si>
  <si>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</si>
  <si>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</si>
  <si>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</si>
  <si>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</si>
  <si>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</si>
  <si>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</si>
  <si>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</si>
  <si>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</si>
  <si>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</si>
  <si>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</si>
  <si>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</si>
  <si>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</si>
  <si>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</si>
  <si>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</si>
  <si>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</si>
  <si>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</si>
  <si>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</si>
  <si>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</si>
  <si>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</si>
  <si>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</si>
  <si>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</si>
  <si>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</si>
  <si>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</si>
  <si>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</si>
  <si>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</si>
  <si>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</si>
  <si>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</si>
  <si>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</si>
  <si>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</si>
  <si>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</si>
  <si>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</si>
  <si>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</si>
  <si>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</si>
  <si>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</si>
  <si>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</si>
  <si>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</si>
  <si>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</si>
  <si>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</si>
  <si>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</si>
  <si>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</si>
  <si>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</si>
  <si>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</si>
  <si>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</si>
  <si>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</si>
  <si>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</si>
  <si>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</si>
  <si>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</si>
  <si>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</si>
  <si>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</si>
  <si>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</si>
  <si>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</si>
  <si>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</si>
  <si>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</si>
  <si>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</si>
  <si>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</si>
  <si>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</si>
  <si>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</si>
  <si>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</si>
  <si>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</si>
  <si>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</si>
  <si>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</si>
  <si>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</si>
  <si>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</si>
  <si>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</si>
  <si>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</si>
  <si>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</si>
  <si>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</si>
  <si>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</si>
  <si>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</si>
  <si>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</si>
  <si>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</si>
  <si>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</si>
  <si>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</si>
  <si>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</si>
  <si>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</si>
  <si>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</si>
  <si>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</si>
  <si>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</si>
  <si>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</si>
  <si>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</si>
  <si>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</si>
  <si>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</si>
  <si>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</si>
  <si>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</si>
  <si>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</si>
  <si>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</si>
  <si>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</si>
  <si>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</si>
  <si>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</si>
  <si>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</si>
  <si>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</si>
  <si>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</si>
  <si>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</si>
  <si>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</si>
  <si>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</si>
  <si>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</si>
  <si>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</si>
  <si>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</si>
  <si>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</si>
  <si>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</si>
  <si>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</si>
  <si>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</si>
  <si>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</si>
  <si>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</si>
  <si>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</si>
  <si>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</si>
  <si>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</si>
  <si>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</si>
  <si>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</si>
  <si>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</si>
  <si>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</si>
  <si>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</si>
  <si>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</si>
  <si>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</si>
  <si>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</si>
  <si>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</si>
  <si>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</si>
  <si>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</si>
  <si>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</si>
  <si>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</si>
  <si>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</si>
  <si>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</si>
  <si>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</si>
  <si>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</si>
  <si>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</si>
  <si>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</si>
  <si>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</si>
  <si>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</si>
  <si>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</si>
  <si>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</si>
  <si>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</si>
  <si>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</si>
  <si>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</si>
  <si>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</si>
  <si>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</si>
  <si>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</si>
  <si>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</si>
  <si>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</si>
  <si>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</si>
  <si>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</si>
  <si>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</si>
  <si>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</si>
  <si>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</si>
  <si>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</si>
  <si>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</si>
  <si>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</si>
  <si>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</si>
  <si>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</si>
  <si>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</si>
  <si>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</si>
  <si>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</si>
  <si>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</si>
  <si>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</si>
  <si>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</si>
  <si>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</si>
  <si>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</si>
  <si>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</si>
  <si>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</si>
  <si>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</si>
  <si>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</si>
  <si>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</si>
  <si>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</si>
  <si>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</si>
  <si>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</si>
  <si>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</si>
  <si>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</si>
  <si>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</si>
  <si>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</si>
  <si>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</si>
  <si>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</si>
  <si>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</si>
  <si>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</si>
  <si>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</si>
  <si>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</si>
  <si>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</si>
  <si>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</si>
  <si>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</si>
  <si>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</si>
  <si>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</si>
  <si>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</si>
  <si>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</si>
  <si>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</si>
  <si>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</si>
  <si>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</si>
  <si>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</si>
  <si>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</si>
  <si>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</si>
  <si>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</si>
  <si>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</si>
  <si>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</si>
  <si>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</si>
  <si>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</si>
  <si>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</si>
  <si>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</si>
  <si>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</si>
  <si>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</si>
  <si>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</si>
  <si>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</si>
  <si>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</si>
  <si>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</si>
  <si>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</si>
  <si>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</si>
  <si>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</si>
  <si>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</si>
  <si>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</si>
  <si>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</si>
  <si>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</si>
  <si>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</si>
  <si>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</si>
  <si>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</si>
  <si>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</si>
  <si>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</si>
  <si>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</si>
  <si>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</si>
  <si>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</si>
  <si>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</si>
  <si>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</si>
  <si>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</si>
  <si>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</si>
  <si>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</si>
  <si>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</si>
  <si>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</si>
  <si>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</si>
  <si>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</si>
  <si>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</si>
  <si>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</si>
  <si>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</si>
  <si>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</si>
  <si>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</si>
  <si>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</si>
  <si>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</si>
  <si>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</si>
  <si>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</si>
  <si>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</si>
  <si>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</si>
  <si>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</si>
  <si>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</si>
  <si>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</si>
  <si>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</si>
  <si>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</si>
  <si>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</si>
  <si>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</si>
  <si>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</si>
  <si>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</si>
  <si>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</si>
  <si>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</si>
  <si>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</si>
  <si>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</si>
  <si>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</si>
  <si>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</si>
  <si>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</si>
  <si>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</si>
  <si>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</si>
  <si>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</si>
  <si>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</si>
  <si>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</si>
  <si>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</si>
  <si>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</si>
  <si>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</si>
  <si>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</si>
  <si>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</si>
  <si>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</si>
  <si>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</si>
  <si>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</si>
  <si>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</si>
  <si>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</si>
  <si>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</si>
  <si>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</si>
  <si>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</si>
  <si>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</si>
  <si>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</si>
  <si>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</si>
  <si>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</si>
  <si>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</si>
  <si>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</si>
  <si>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</si>
  <si>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</si>
  <si>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</si>
  <si>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</si>
  <si>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</si>
  <si>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</si>
  <si>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</si>
  <si>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</si>
  <si>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</si>
  <si>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</si>
  <si>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</si>
  <si>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</si>
  <si>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</si>
  <si>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</si>
  <si>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</si>
  <si>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</si>
  <si>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</si>
  <si>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</si>
  <si>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</si>
  <si>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</si>
  <si>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</si>
  <si>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</si>
  <si>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</si>
  <si>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</si>
  <si>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</si>
  <si>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</si>
  <si>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</si>
  <si>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</si>
  <si>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</si>
  <si>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</si>
  <si>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</si>
  <si>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</si>
  <si>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</si>
  <si>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</si>
  <si>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</si>
  <si>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</si>
  <si>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</si>
  <si>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</si>
  <si>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</si>
  <si>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</si>
  <si>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</si>
  <si>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</si>
  <si>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</si>
  <si>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</si>
  <si>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</si>
  <si>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</si>
  <si>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</si>
  <si>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</si>
  <si>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</si>
  <si>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</si>
  <si>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</si>
  <si>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</si>
  <si>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</si>
  <si>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</si>
  <si>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</si>
  <si>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</si>
  <si>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</si>
  <si>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</si>
  <si>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</si>
  <si>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</si>
  <si>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</si>
  <si>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</si>
  <si>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</si>
  <si>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</si>
  <si>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</si>
  <si>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</si>
  <si>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</si>
  <si>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</si>
  <si>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</si>
  <si>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</si>
  <si>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</si>
  <si>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</si>
  <si>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</si>
  <si>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</si>
  <si>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</si>
  <si>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</si>
  <si>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</si>
  <si>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</si>
  <si>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</si>
  <si>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</si>
  <si>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</si>
  <si>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</si>
  <si>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</si>
  <si>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</si>
  <si>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</si>
  <si>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</si>
  <si>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</si>
  <si>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</si>
  <si>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</si>
  <si>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</si>
  <si>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</si>
  <si>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</si>
  <si>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</si>
  <si>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</si>
  <si>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</si>
  <si>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</si>
  <si>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</si>
  <si>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</si>
  <si>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</si>
  <si>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</si>
  <si>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</si>
  <si>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</si>
  <si>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</si>
  <si>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</si>
  <si>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</si>
  <si>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</si>
  <si>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</si>
  <si>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</si>
  <si>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</si>
  <si>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</si>
  <si>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</si>
  <si>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</si>
  <si>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</si>
  <si>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</si>
  <si>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</si>
  <si>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</si>
  <si>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</si>
  <si>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</si>
  <si>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</si>
  <si>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</si>
  <si>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</si>
  <si>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</si>
  <si>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</si>
  <si>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</si>
  <si>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</si>
  <si>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</si>
  <si>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</si>
  <si>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</si>
  <si>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</si>
  <si>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</si>
  <si>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</si>
  <si>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</si>
  <si>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</si>
  <si>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</si>
  <si>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</si>
  <si>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</si>
  <si>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</si>
  <si>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</si>
  <si>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</si>
  <si>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</si>
  <si>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</si>
  <si>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</si>
  <si>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</si>
  <si>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</si>
  <si>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</si>
  <si>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</si>
  <si>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</si>
  <si>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</si>
  <si>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</si>
  <si>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</si>
  <si>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</si>
  <si>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</si>
  <si>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</si>
  <si>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</si>
  <si>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</si>
  <si>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</si>
  <si>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</si>
  <si>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</si>
  <si>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</si>
  <si>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</si>
  <si>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</si>
  <si>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</si>
  <si>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</si>
  <si>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</si>
  <si>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</si>
  <si>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</si>
  <si>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</si>
  <si>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</si>
  <si>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</si>
  <si>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</si>
  <si>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</si>
  <si>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</si>
  <si>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</si>
  <si>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</si>
  <si>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</si>
  <si>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</si>
  <si>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</si>
  <si>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</si>
  <si>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</si>
  <si>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</si>
  <si>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</si>
  <si>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</si>
  <si>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</si>
  <si>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</si>
  <si>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</si>
  <si>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</si>
  <si>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</si>
  <si>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</si>
  <si>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</si>
  <si>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</si>
  <si>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</si>
  <si>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</si>
  <si>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</si>
  <si>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</si>
  <si>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</si>
  <si>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</si>
  <si>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</si>
  <si>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</si>
  <si>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</si>
  <si>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</si>
  <si>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</si>
  <si>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</si>
  <si>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</si>
  <si>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</si>
  <si>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</si>
  <si>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</si>
  <si>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</si>
  <si>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</si>
  <si>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</si>
  <si>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</si>
  <si>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</si>
  <si>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</si>
  <si>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</si>
  <si>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</si>
  <si>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</si>
  <si>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</si>
  <si>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</si>
  <si>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</si>
  <si>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</si>
  <si>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</si>
  <si>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</si>
  <si>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</si>
  <si>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</si>
  <si>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</si>
  <si>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</si>
  <si>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</si>
  <si>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</si>
  <si>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</si>
  <si>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</si>
  <si>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</si>
  <si>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</si>
  <si>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</si>
  <si>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</si>
  <si>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</si>
  <si>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</si>
  <si>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</si>
  <si>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</si>
  <si>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</si>
  <si>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</si>
  <si>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</si>
  <si>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</si>
  <si>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</si>
  <si>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</si>
  <si>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</si>
  <si>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</si>
  <si>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</si>
  <si>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</si>
  <si>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</si>
  <si>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</si>
  <si>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</si>
  <si>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</si>
  <si>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</si>
  <si>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</si>
  <si>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</si>
  <si>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</si>
  <si>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</si>
  <si>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</si>
  <si>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</si>
  <si>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</si>
  <si>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</si>
  <si>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</si>
  <si>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</si>
  <si>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</si>
  <si>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</si>
  <si>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</si>
  <si>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</si>
  <si>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</si>
  <si>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</si>
  <si>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</si>
  <si>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</si>
  <si>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</si>
  <si>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</si>
  <si>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</si>
  <si>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</si>
  <si>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</si>
  <si>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</si>
  <si>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</si>
  <si>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</si>
  <si>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</si>
  <si>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</si>
  <si>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</si>
  <si>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</si>
  <si>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</si>
  <si>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</si>
  <si>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</si>
  <si>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</si>
  <si>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</si>
  <si>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</si>
  <si>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</si>
  <si>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</si>
  <si>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</si>
  <si>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</si>
  <si>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</si>
  <si>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</si>
  <si>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</si>
  <si>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</si>
  <si>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</si>
  <si>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</si>
  <si>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</si>
  <si>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</si>
  <si>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</si>
  <si>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</si>
  <si>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</si>
  <si>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</si>
  <si>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</si>
  <si>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</si>
  <si>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</si>
  <si>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</si>
  <si>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</si>
  <si>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</si>
  <si>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</si>
  <si>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</si>
  <si>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</si>
  <si>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</si>
  <si>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</si>
  <si>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</si>
  <si>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</si>
  <si>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</si>
  <si>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</si>
  <si>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</si>
  <si>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</si>
  <si>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</si>
  <si>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</si>
  <si>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</si>
  <si>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</si>
  <si>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</si>
  <si>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</si>
  <si>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</si>
  <si>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</si>
  <si>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</si>
  <si>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</si>
  <si>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</si>
  <si>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</si>
  <si>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</si>
  <si>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</si>
  <si>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</si>
  <si>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</si>
  <si>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</si>
  <si>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</si>
  <si>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</si>
  <si>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</si>
  <si>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</si>
  <si>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</si>
  <si>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</si>
  <si>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</si>
  <si>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</si>
  <si>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</si>
  <si>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</si>
  <si>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</si>
  <si>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</si>
  <si>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</si>
  <si>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</si>
  <si>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</si>
  <si>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</si>
  <si>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</si>
  <si>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</si>
  <si>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</si>
  <si>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</si>
  <si>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</si>
  <si>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</si>
  <si>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</si>
  <si>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</si>
  <si>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</si>
  <si>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</si>
  <si>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</si>
  <si>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</si>
  <si>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</si>
  <si>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</si>
  <si>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</si>
  <si>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</si>
  <si>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</si>
  <si>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</si>
  <si>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</si>
  <si>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</si>
  <si>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</si>
  <si>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</si>
  <si>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</si>
  <si>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</si>
  <si>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</si>
  <si>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</si>
  <si>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</si>
  <si>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</si>
  <si>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</si>
  <si>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</si>
  <si>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</si>
  <si>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</si>
  <si>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</si>
  <si>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</si>
  <si>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</si>
  <si>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</si>
  <si>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</si>
  <si>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</si>
  <si>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</si>
  <si>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</si>
  <si>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</si>
  <si>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</si>
  <si>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</si>
  <si>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</si>
  <si>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</si>
  <si>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</si>
  <si>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</si>
  <si>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</si>
  <si>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</si>
  <si>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</si>
  <si>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</si>
  <si>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</si>
  <si>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</si>
  <si>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</si>
  <si>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</si>
  <si>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</si>
  <si>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</si>
  <si>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</si>
  <si>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</si>
  <si>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</si>
  <si>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</si>
  <si>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</si>
  <si>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</si>
  <si>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</si>
  <si>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</si>
  <si>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</si>
  <si>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</si>
  <si>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</si>
  <si>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</si>
  <si>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</si>
  <si>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</si>
  <si>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</si>
  <si>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</si>
  <si>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</si>
  <si>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</si>
  <si>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</si>
  <si>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</si>
  <si>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</si>
  <si>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</si>
  <si>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</si>
  <si>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</si>
  <si>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</si>
  <si>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</si>
  <si>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</si>
  <si>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</si>
  <si>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</si>
  <si>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</si>
  <si>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</si>
  <si>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</si>
  <si>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</si>
  <si>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</si>
  <si>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</si>
  <si>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</si>
  <si>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</si>
  <si>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</si>
  <si>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</si>
  <si>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</si>
  <si>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</si>
  <si>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</si>
  <si>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</si>
  <si>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</si>
  <si>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</si>
  <si>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</si>
  <si>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</si>
  <si>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</si>
  <si>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</si>
  <si>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</si>
  <si>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</si>
  <si>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</si>
  <si>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</si>
  <si>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</si>
  <si>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</si>
  <si>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</si>
  <si>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</si>
  <si>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</si>
  <si>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</si>
  <si>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</si>
  <si>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</si>
  <si>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</si>
  <si>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</si>
  <si>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</si>
  <si>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</si>
  <si>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</si>
  <si>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</si>
  <si>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</si>
  <si>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</si>
  <si>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</si>
  <si>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</si>
  <si>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</si>
  <si>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</si>
  <si>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</si>
  <si>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</si>
  <si>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</si>
  <si>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</si>
  <si>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</si>
  <si>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</si>
  <si>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</si>
  <si>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</si>
  <si>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</si>
  <si>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</si>
  <si>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</si>
  <si>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</si>
  <si>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</si>
  <si>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</si>
  <si>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</si>
  <si>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</si>
  <si>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</si>
  <si>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</si>
  <si>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</si>
  <si>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</si>
  <si>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</si>
  <si>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</si>
  <si>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</si>
  <si>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</si>
  <si>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</si>
  <si>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</si>
  <si>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</si>
  <si>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</si>
  <si>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</si>
  <si>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</si>
  <si>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</si>
  <si>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</si>
  <si>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</si>
  <si>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</si>
  <si>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</si>
  <si>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</si>
  <si>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</si>
  <si>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</si>
  <si>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</si>
  <si>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</si>
  <si>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</si>
  <si>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</si>
  <si>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</si>
  <si>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</si>
  <si>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</si>
  <si>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</si>
  <si>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</si>
  <si>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</si>
  <si>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</si>
  <si>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</si>
  <si>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</si>
  <si>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</si>
  <si>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</si>
  <si>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</si>
  <si>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</si>
  <si>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</si>
  <si>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</si>
  <si>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</si>
  <si>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</si>
  <si>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</si>
  <si>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</si>
  <si>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</si>
  <si>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</si>
  <si>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</si>
  <si>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</si>
  <si>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</si>
  <si>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</si>
  <si>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</si>
  <si>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</si>
  <si>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</si>
  <si>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</si>
  <si>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</si>
  <si>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</si>
  <si>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</si>
  <si>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</si>
  <si>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</si>
  <si>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</si>
  <si>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</si>
  <si>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</si>
  <si>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</si>
  <si>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</si>
  <si>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</si>
  <si>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</si>
  <si>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</si>
  <si>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</si>
  <si>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</si>
  <si>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</si>
  <si>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</si>
  <si>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</si>
  <si>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</si>
  <si>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</si>
  <si>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</si>
  <si>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</si>
  <si>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</si>
  <si>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</si>
  <si>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</si>
  <si>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</si>
  <si>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</si>
  <si>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</si>
  <si>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</si>
  <si>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</si>
  <si>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</si>
  <si>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</si>
  <si>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</si>
  <si>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</si>
  <si>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</si>
  <si>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</si>
  <si>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</si>
  <si>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</si>
  <si>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</si>
  <si>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</si>
  <si>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</si>
  <si>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</si>
  <si>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</si>
  <si>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</si>
  <si>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</si>
  <si>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</si>
  <si>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</si>
  <si>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</si>
  <si>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</si>
  <si>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</si>
  <si>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</si>
  <si>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</si>
  <si>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</si>
  <si>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</si>
  <si>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</si>
  <si>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</si>
  <si>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</si>
  <si>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</si>
  <si>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</si>
  <si>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</si>
  <si>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</si>
  <si>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</si>
  <si>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</si>
  <si>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 xml:space="preserve">team moved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</si>
  <si>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</si>
  <si>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</si>
  <si>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</si>
  <si>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</si>
  <si>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</si>
  <si>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</si>
  <si>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</si>
  <si>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</si>
  <si>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</si>
  <si>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</si>
  <si>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</si>
  <si>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</si>
  <si>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</si>
  <si>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</si>
  <si>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</si>
  <si>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</si>
  <si>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</si>
  <si>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</si>
  <si>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</si>
  <si>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</si>
  <si>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</si>
  <si>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</si>
  <si>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</si>
  <si>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</si>
  <si>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</si>
  <si>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</si>
  <si>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</si>
  <si>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</si>
  <si>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</si>
  <si>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</si>
  <si>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</si>
  <si>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</si>
  <si>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</si>
  <si>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</si>
  <si>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</si>
  <si>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</si>
  <si>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</si>
  <si>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</si>
  <si>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</si>
  <si>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</si>
  <si>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</si>
  <si>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</si>
  <si>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</si>
  <si>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</si>
  <si>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</si>
  <si>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</si>
  <si>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</si>
  <si>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</si>
  <si>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</si>
  <si>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</si>
  <si>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</si>
  <si>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</si>
  <si>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</si>
  <si>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</si>
  <si>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</si>
  <si>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</si>
  <si>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</si>
  <si>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</si>
  <si>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</si>
  <si>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</si>
  <si>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</si>
  <si>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</si>
  <si>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</si>
  <si>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</si>
  <si>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</si>
  <si>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</si>
  <si>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</si>
  <si>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</si>
  <si>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</si>
  <si>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</si>
  <si>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</si>
  <si>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</si>
  <si>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</si>
  <si>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</si>
  <si>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</si>
  <si>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</si>
  <si>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</si>
  <si>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</si>
  <si>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</si>
  <si>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</si>
  <si>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</si>
  <si>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</si>
  <si>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PCM-20251109-00000593</t>
  </si>
  <si>
    <t xml:space="preserve">ETA 50 min </t>
  </si>
  <si>
    <t>PCM-20251109-00000694</t>
  </si>
  <si>
    <t>ETA 25 km</t>
  </si>
  <si>
    <t xml:space="preserve"> PCM-20250215-00000830 </t>
  </si>
  <si>
    <t>LTE site still down and  site located in aramco area access issue need special permission</t>
  </si>
  <si>
    <t>PCM-20251109-00000605</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</si>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</sst>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9" fillId="9" borderId="8" xfId="0" applyNumberFormat="1" applyFont="1" applyFill="1" applyBorder="1" applyAlignment="1">
      <alignment horizontal="center" vertical="center" wrapText="1"/>
    </xf>
    <xf numFmtId="0" fontId="9" fillId="9" borderId="8" xfId="0" applyNumberFormat="1" applyFont="1" applyFill="1" applyBorder="1" applyAlignment="1">
      <alignment horizontal="center" vertical="center"/>
    </xf>
    <xf numFmtId="164" fontId="8" fillId="10" borderId="8" xfId="0" applyNumberFormat="1" applyFont="1" applyFill="1" applyBorder="1" applyAlignment="1">
      <alignment horizontal="center" vertical="center"/>
    </xf>
    <xf numFmtId="0" fontId="8" fillId="9" borderId="10"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7" dataDxfId="156" headerRowBorderDxfId="154" tableBorderDxfId="155" totalsRowBorderDxfId="153">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3" totalsRowShown="0" headerRowDxfId="64" dataDxfId="63" headerRowBorderDxfId="61" tableBorderDxfId="62">
  <autoFilter ref="A1:L10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0" totalsRowShown="0" headerRowDxfId="48" dataDxfId="47" headerRowBorderDxfId="45" tableBorderDxfId="46" totalsRowBorderDxfId="44">
  <autoFilter ref="A1:L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307.48076516203582</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5</v>
      </c>
      <c r="D3" s="109" t="s">
        <v>12722</v>
      </c>
      <c r="E3" s="110" t="s">
        <v>39021</v>
      </c>
      <c r="F3" s="111">
        <v>45970.356782407405</v>
      </c>
      <c r="G3" s="112">
        <f t="shared" ca="1" si="0"/>
        <v>7.2408680556691252E-2</v>
      </c>
      <c r="H3" s="111">
        <v>45970.349710648145</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45970.429191087962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45970.429191087962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45970.429191087962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45970.429191087962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45970.429191087962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45970.429191087962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45970.429191087962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45970.429191087962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45970.429191087962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45970.429191087962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45970.429191087962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45970.429191087962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45970.429191087962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45970.429191087962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45970.429191087962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45970.429191087962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45970.429191087962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45970.429191087962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45970.429191087962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45970.429191087962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45970.429191087962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45970.429191087962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45970.429191087962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45970.429191087962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45970.429191087962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45970.429191087962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45970.429191087962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45970.429191087962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45970.429191087962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45970.429191087962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45970.429191087962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45970.429191087962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45970.429191087962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45970.429191087962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45970.429191087962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45970.429191087962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45970.429191087962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45970.429191087962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45970.429191087962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45970.429191087962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45970.429191087962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45970.429191087962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45970.429191087962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45970.429191087962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45970.429191087962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45970.429191087962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45970.429191087962</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45970.429191087962</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45970.429191087962</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45970.429191087962</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45970.429191087962</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45970.429191087962</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45970.429191087962</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45970.429191087962</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45970.429191087962</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45970.429191087962</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45970.429191087962</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45970.429191087962</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45970.429191087962</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45970.429191087962</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45970.429191087962</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45970.429191087962</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45970.429191087962</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45970.429191087962</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6513FF3F-9DB1-4B9E-AD66-B8C00416B0C0}"/>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19" ca="1" si="0">IFERROR(NOW()-F3,"-")</f>
        <v>145.42935312500049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2</v>
      </c>
      <c r="D4" s="18" t="s">
        <v>24756</v>
      </c>
      <c r="E4" s="103" t="s">
        <v>39102</v>
      </c>
      <c r="F4" s="104">
        <v>45970.386087962965</v>
      </c>
      <c r="G4" s="105">
        <f t="shared" ca="1" si="0"/>
        <v>4.3103124997287523E-2</v>
      </c>
      <c r="H4" s="104">
        <v>45970.377754629626</v>
      </c>
      <c r="I4" s="18" t="str">
        <f>IFERROR(VLOOKUP(D4,DB!A:F,6,0),"")</f>
        <v>SCECO</v>
      </c>
      <c r="J4" s="18" t="str">
        <f>IFERROR(VLOOKUP(D4,DB!A:G,7,0),"")</f>
        <v>Dead+No BB Design</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2</v>
      </c>
      <c r="D5" s="19" t="s">
        <v>11323</v>
      </c>
      <c r="E5" s="103" t="s">
        <v>39021</v>
      </c>
      <c r="F5" s="104">
        <v>45970.427858796298</v>
      </c>
      <c r="G5" s="105">
        <f t="shared" ca="1" si="0"/>
        <v>1.3322916638571769E-3</v>
      </c>
      <c r="H5" s="104">
        <v>45970.412581018521</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45970.429191087962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45970.429191087962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45970.429191087962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45970.429191087962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45970.429191087962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45970.429191087962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45970.429191087962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45970.429191087962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45970.429191087962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45970.429191087962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45970.429191087962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45970.429191087962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45970.429191087962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45970.429191087962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ref="G20:G51" ca="1" si="1">IFERROR(NOW()-F20,"-")</f>
        <v>45970.429191087962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45970.429191087962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45970.429191087962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45970.429191087962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45970.429191087962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45970.429191087962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45970.429191087962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45970.429191087962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45970.429191087962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45970.429191087962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45970.429191087962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45970.429191087962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45970.429191087962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45970.429191087962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45970.429191087962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45970.429191087962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45970.429191087962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45970.429191087962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45970.429191087962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45970.429191087962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45970.429191087962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45970.429191087962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45970.429191087962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45970.429191087962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45970.429191087962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45970.429191087962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45970.429191087962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45970.429191087962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45970.429191087962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45970.429191087962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45970.429191087962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45970.429191087962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ref="G52:G83" ca="1" si="2">IFERROR(NOW()-F52,"-")</f>
        <v>45970.429191087962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45970.429191087962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45970.429191087962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45970.429191087962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2"/>
        <v>45970.429191087962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45970.429191087962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27"/>
      <c r="B58" s="128" t="str">
        <f>IFERROR(VLOOKUP(D58,DB!A:K,11,0),"")</f>
        <v/>
      </c>
      <c r="C58" s="128"/>
      <c r="D58" s="128"/>
      <c r="E58" s="129"/>
      <c r="F58" s="130"/>
      <c r="G58" s="131">
        <f t="shared" ca="1" si="2"/>
        <v>45970.429191087962</v>
      </c>
      <c r="H58" s="130"/>
      <c r="I58" s="128" t="str">
        <f>IFERROR(VLOOKUP(D58,DB!A:F,6,0),"")</f>
        <v/>
      </c>
      <c r="J58" s="128" t="str">
        <f>IFERROR(VLOOKUP(D58,DB!A:G,7,0),"")</f>
        <v/>
      </c>
      <c r="K58" s="132"/>
      <c r="L58" s="128" t="str">
        <f>IFERROR(VLOOKUP(D58,DB!A:I,9,0),"")</f>
        <v/>
      </c>
      <c r="M58" s="128"/>
      <c r="N58" s="128"/>
      <c r="O58" s="128"/>
      <c r="P58" s="128"/>
      <c r="Q58" s="128"/>
      <c r="R58" s="128"/>
      <c r="S58" s="128"/>
      <c r="T58" s="128"/>
      <c r="U58" s="128"/>
      <c r="V58" s="128"/>
      <c r="W58" s="128"/>
      <c r="X58" s="128"/>
      <c r="Y58" s="128"/>
      <c r="Z58" s="128"/>
      <c r="AA58" s="128"/>
      <c r="AB58" s="128"/>
      <c r="AC58" s="128"/>
      <c r="AD58" s="128"/>
      <c r="AE58" s="128"/>
      <c r="AF58" s="128"/>
      <c r="AG58" s="128"/>
      <c r="AH58" s="128"/>
      <c r="AI58" s="128"/>
      <c r="AJ58" s="128"/>
      <c r="AK58" s="128"/>
      <c r="AL58" s="128"/>
      <c r="AM58" s="128"/>
      <c r="AN58" s="128"/>
      <c r="AO58" s="128"/>
      <c r="AP58" s="128"/>
      <c r="AQ58" s="128"/>
      <c r="AR58" s="128"/>
      <c r="AS58" s="128"/>
      <c r="AT58" s="128"/>
      <c r="AU58" s="128"/>
      <c r="AV58" s="128"/>
      <c r="AW58" s="128"/>
      <c r="AX58" s="128"/>
      <c r="AY58" s="128"/>
      <c r="AZ58" s="128"/>
      <c r="BA58" s="128"/>
      <c r="BB58" s="128"/>
      <c r="BC58" s="128"/>
      <c r="BD58" s="128"/>
      <c r="BE58" s="128"/>
      <c r="BF58" s="128"/>
      <c r="BG58" s="128"/>
      <c r="BH58" s="128"/>
      <c r="BI58" s="128"/>
      <c r="BJ58" s="128"/>
      <c r="BK58" s="128"/>
      <c r="BL58" s="128"/>
      <c r="BM58" s="128"/>
      <c r="BN58" s="128"/>
      <c r="BO58" s="128"/>
      <c r="BP58" s="128"/>
      <c r="BQ58" s="128"/>
      <c r="BR58" s="128"/>
      <c r="BS58" s="128"/>
      <c r="BT58" s="128"/>
      <c r="BU58" s="128"/>
      <c r="BV58" s="128"/>
      <c r="BW58" s="128"/>
      <c r="BX58" s="128"/>
      <c r="BY58" s="128"/>
      <c r="BZ58" s="128"/>
      <c r="CA58" s="128"/>
      <c r="CB58" s="128"/>
      <c r="CC58" s="128"/>
      <c r="CD58" s="128"/>
      <c r="CE58" s="128"/>
      <c r="CF58" s="128"/>
      <c r="CG58" s="128"/>
      <c r="CH58" s="128"/>
      <c r="CI58" s="128"/>
      <c r="CJ58" s="133"/>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3"/>
  <sheetViews>
    <sheetView workbookViewId="0">
      <selection activeCell="F11" sqref="F11"/>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153"/>
      <c r="B2" s="154" t="str">
        <f>IFERROR(VLOOKUP(#REF!,DB!A:K,11,0),"")</f>
        <v/>
      </c>
      <c r="C2" s="154"/>
      <c r="D2" s="18"/>
      <c r="E2" s="154"/>
      <c r="F2" s="20"/>
      <c r="G2" s="155" t="str">
        <f ca="1">IFERROR(NOW()-#REF!,"-")</f>
        <v>-</v>
      </c>
      <c r="H2" s="22"/>
      <c r="I2" s="153" t="str">
        <f>IFERROR(VLOOKUP(#REF!,DB!A:F,6,0),"")</f>
        <v/>
      </c>
      <c r="J2" s="154" t="str">
        <f>IFERROR(VLOOKUP(#REF!,DB!A:G,7,0),"")</f>
        <v/>
      </c>
      <c r="K2" s="45"/>
      <c r="L2" s="156" t="str">
        <f>IFERROR(VLOOKUP(#REF!,DB!A:I,9,0),"")</f>
        <v/>
      </c>
    </row>
    <row r="3" spans="1:13" ht="15" customHeight="1">
      <c r="A3" s="19"/>
      <c r="B3" s="61" t="str">
        <f>IFERROR(VLOOKUP(D3,DB!A:K,11,0),"")</f>
        <v/>
      </c>
      <c r="C3" s="18"/>
      <c r="D3" s="61"/>
      <c r="E3" s="18"/>
      <c r="F3" s="152"/>
      <c r="G3" s="21">
        <f t="shared" ref="G3:G14" ca="1" si="0">IFERROR(NOW()-F3,"-")</f>
        <v>45970.429191087962</v>
      </c>
      <c r="H3" s="151"/>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45970.429191087962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45970.429191087962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45970.429191087962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45970.429191087962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45970.429191087962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45970.429191087962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45970.429191087962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45970.429191087962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45970.429191087962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45970.429191087962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45970.429191087962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ref="G15:G78" ca="1" si="1">IFERROR(NOW()-F15,"-")</f>
        <v>45970.429191087962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45970.429191087962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45970.429191087962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45970.429191087962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45970.429191087962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45970.429191087962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45970.429191087962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45970.429191087962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45970.429191087962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45970.429191087962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45970.429191087962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45970.429191087962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45970.429191087962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45970.429191087962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45970.429191087962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45970.429191087962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45970.429191087962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45970.429191087962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45970.429191087962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45970.429191087962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45970.429191087962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45970.429191087962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45970.429191087962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45970.429191087962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45970.429191087962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45970.429191087962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45970.429191087962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45970.429191087962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45970.429191087962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45970.429191087962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45970.429191087962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45970.429191087962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45970.429191087962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45970.429191087962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45970.429191087962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45970.429191087962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45970.429191087962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45970.429191087962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45970.429191087962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45970.429191087962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45970.429191087962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45970.429191087962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45970.429191087962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45970.429191087962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45970.429191087962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45970.429191087962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45970.429191087962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45970.429191087962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45970.429191087962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45970.429191087962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45970.429191087962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45970.429191087962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45970.429191087962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45970.429191087962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45970.429191087962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45970.429191087962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45970.429191087962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45970.429191087962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45970.429191087962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45970.429191087962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45970.429191087962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45970.429191087962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45970.429191087962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45970.429191087962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ref="G79:G142" ca="1" si="2">IFERROR(NOW()-F79,"-")</f>
        <v>45970.429191087962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45970.429191087962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45970.429191087962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45970.429191087962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45970.429191087962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45970.429191087962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45970.429191087962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45970.429191087962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45970.429191087962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45970.429191087962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45970.429191087962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45970.429191087962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45970.429191087962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45970.429191087962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45970.429191087962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45970.429191087962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45970.429191087962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45970.429191087962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45970.429191087962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45970.429191087962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45970.429191087962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45970.429191087962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45970.429191087962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45970.429191087962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45970.429191087962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45970.429191087962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45970.429191087962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45970.429191087962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45970.429191087962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45970.429191087962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45970.429191087962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45970.429191087962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45970.429191087962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45970.429191087962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45970.429191087962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45970.429191087962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45970.429191087962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45970.429191087962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45970.429191087962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45970.429191087962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45970.429191087962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45970.429191087962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45970.429191087962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45970.429191087962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45970.429191087962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45970.429191087962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45970.429191087962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45970.429191087962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45970.429191087962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45970.429191087962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45970.429191087962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45970.429191087962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45970.429191087962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45970.429191087962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45970.429191087962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45970.429191087962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45970.429191087962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45970.429191087962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45970.429191087962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45970.429191087962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45970.429191087962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45970.429191087962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45970.429191087962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45970.429191087962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ref="G143:G206" ca="1" si="3">IFERROR(NOW()-F143,"-")</f>
        <v>45970.429191087962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45970.429191087962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45970.429191087962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45970.429191087962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45970.429191087962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45970.429191087962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45970.429191087962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45970.429191087962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45970.429191087962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45970.429191087962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45970.429191087962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45970.429191087962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45970.429191087962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45970.429191087962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45970.429191087962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45970.429191087962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45970.429191087962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45970.429191087962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45970.429191087962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45970.429191087962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45970.429191087962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45970.429191087962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45970.429191087962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45970.429191087962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45970.429191087962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45970.429191087962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45970.429191087962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45970.429191087962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45970.429191087962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45970.429191087962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45970.429191087962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45970.429191087962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45970.429191087962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45970.429191087962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45970.429191087962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45970.429191087962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45970.429191087962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45970.429191087962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45970.429191087962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45970.429191087962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45970.429191087962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45970.429191087962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45970.429191087962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45970.429191087962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45970.429191087962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45970.429191087962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45970.429191087962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45970.429191087962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45970.429191087962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45970.429191087962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45970.429191087962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45970.429191087962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45970.429191087962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45970.429191087962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45970.429191087962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45970.429191087962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45970.429191087962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45970.429191087962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45970.429191087962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45970.429191087962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45970.429191087962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45970.429191087962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45970.429191087962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45970.429191087962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ref="G207:G270" ca="1" si="4">IFERROR(NOW()-F207,"-")</f>
        <v>45970.429191087962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45970.429191087962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45970.429191087962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45970.429191087962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45970.429191087962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45970.429191087962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45970.429191087962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45970.429191087962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45970.429191087962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45970.429191087962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45970.429191087962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45970.429191087962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45970.429191087962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45970.429191087962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45970.429191087962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45970.429191087962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45970.429191087962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45970.429191087962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45970.429191087962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45970.429191087962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45970.429191087962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45970.429191087962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45970.429191087962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45970.429191087962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45970.429191087962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45970.429191087962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45970.429191087962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45970.429191087962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45970.429191087962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45970.429191087962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45970.429191087962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45970.429191087962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45970.429191087962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45970.429191087962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45970.429191087962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45970.429191087962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45970.429191087962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45970.429191087962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45970.429191087962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45970.429191087962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45970.429191087962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45970.429191087962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45970.429191087962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45970.429191087962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45970.429191087962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45970.429191087962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45970.429191087962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45970.429191087962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45970.429191087962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45970.429191087962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45970.429191087962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45970.429191087962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45970.429191087962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45970.429191087962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45970.429191087962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45970.429191087962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45970.429191087962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45970.429191087962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45970.429191087962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45970.429191087962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45970.429191087962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45970.429191087962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45970.429191087962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45970.429191087962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ref="G271:G334" ca="1" si="5">IFERROR(NOW()-F271,"-")</f>
        <v>45970.429191087962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45970.429191087962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45970.429191087962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45970.429191087962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45970.429191087962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45970.429191087962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45970.429191087962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45970.429191087962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45970.429191087962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45970.429191087962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45970.429191087962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45970.429191087962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45970.429191087962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45970.429191087962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45970.429191087962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45970.429191087962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45970.429191087962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45970.429191087962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45970.429191087962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45970.429191087962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45970.429191087962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45970.429191087962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45970.429191087962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45970.429191087962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45970.429191087962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45970.429191087962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45970.429191087962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45970.429191087962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45970.429191087962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45970.429191087962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45970.429191087962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45970.429191087962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45970.429191087962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45970.429191087962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45970.429191087962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45970.429191087962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45970.429191087962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45970.429191087962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45970.429191087962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45970.429191087962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45970.429191087962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45970.429191087962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45970.429191087962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45970.429191087962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45970.429191087962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45970.429191087962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45970.429191087962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45970.429191087962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45970.429191087962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45970.429191087962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45970.429191087962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45970.429191087962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45970.429191087962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45970.429191087962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45970.429191087962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45970.429191087962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45970.429191087962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45970.429191087962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45970.429191087962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45970.429191087962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45970.429191087962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45970.429191087962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45970.429191087962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45970.429191087962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ref="G335:G398" ca="1" si="6">IFERROR(NOW()-F335,"-")</f>
        <v>45970.429191087962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45970.429191087962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45970.429191087962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45970.429191087962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45970.429191087962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45970.429191087962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45970.429191087962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45970.429191087962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45970.429191087962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45970.429191087962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45970.429191087962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45970.429191087962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45970.429191087962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45970.429191087962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45970.429191087962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45970.429191087962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45970.429191087962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45970.429191087962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45970.429191087962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45970.429191087962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45970.429191087962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45970.429191087962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45970.429191087962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45970.429191087962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45970.429191087962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45970.429191087962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45970.429191087962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45970.429191087962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45970.429191087962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45970.429191087962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45970.429191087962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45970.429191087962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45970.429191087962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45970.429191087962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45970.429191087962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45970.429191087962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45970.429191087962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45970.429191087962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45970.429191087962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45970.429191087962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45970.429191087962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45970.429191087962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45970.429191087962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45970.429191087962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45970.429191087962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45970.429191087962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45970.429191087962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45970.429191087962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45970.429191087962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45970.429191087962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45970.429191087962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45970.429191087962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45970.429191087962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45970.429191087962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45970.429191087962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45970.429191087962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45970.429191087962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45970.429191087962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45970.429191087962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45970.429191087962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45970.429191087962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45970.429191087962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45970.429191087962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45970.429191087962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ref="G399:G462" ca="1" si="7">IFERROR(NOW()-F399,"-")</f>
        <v>45970.429191087962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45970.429191087962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45970.429191087962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45970.429191087962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45970.429191087962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45970.429191087962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45970.429191087962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45970.429191087962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45970.429191087962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45970.429191087962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45970.429191087962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45970.429191087962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45970.429191087962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45970.429191087962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45970.429191087962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45970.429191087962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45970.429191087962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45970.429191087962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45970.429191087962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45970.429191087962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45970.429191087962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45970.429191087962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45970.429191087962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45970.429191087962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45970.429191087962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45970.429191087962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45970.429191087962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45970.429191087962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45970.429191087962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45970.429191087962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45970.429191087962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45970.429191087962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45970.429191087962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45970.429191087962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45970.429191087962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45970.429191087962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45970.429191087962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45970.429191087962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45970.429191087962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45970.429191087962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45970.429191087962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45970.429191087962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45970.429191087962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45970.429191087962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45970.429191087962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45970.429191087962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45970.429191087962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45970.429191087962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45970.429191087962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45970.429191087962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45970.429191087962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45970.429191087962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45970.429191087962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45970.429191087962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45970.429191087962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45970.429191087962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45970.429191087962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45970.429191087962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45970.429191087962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45970.429191087962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45970.429191087962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45970.429191087962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45970.429191087962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45970.429191087962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ref="G463:G526" ca="1" si="8">IFERROR(NOW()-F463,"-")</f>
        <v>45970.429191087962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45970.429191087962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45970.429191087962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45970.429191087962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45970.429191087962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45970.429191087962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45970.429191087962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45970.429191087962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45970.429191087962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45970.429191087962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45970.429191087962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45970.429191087962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45970.429191087962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45970.429191087962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45970.429191087962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45970.429191087962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45970.429191087962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45970.429191087962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45970.429191087962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45970.429191087962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45970.429191087962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45970.429191087962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45970.429191087962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45970.429191087962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45970.429191087962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45970.429191087962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45970.429191087962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45970.429191087962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45970.429191087962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45970.429191087962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45970.429191087962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45970.429191087962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45970.429191087962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45970.429191087962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45970.429191087962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45970.429191087962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45970.429191087962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45970.429191087962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45970.429191087962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45970.429191087962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45970.429191087962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45970.429191087962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45970.429191087962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45970.429191087962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45970.429191087962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45970.429191087962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45970.429191087962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45970.429191087962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45970.429191087962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45970.429191087962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45970.429191087962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45970.429191087962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45970.429191087962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45970.429191087962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45970.429191087962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45970.429191087962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45970.429191087962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45970.429191087962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45970.429191087962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45970.429191087962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45970.429191087962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45970.429191087962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45970.429191087962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45970.429191087962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ref="G527:G590" ca="1" si="9">IFERROR(NOW()-F527,"-")</f>
        <v>45970.429191087962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45970.429191087962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45970.429191087962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45970.429191087962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45970.429191087962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45970.429191087962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45970.429191087962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45970.429191087962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45970.429191087962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45970.429191087962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45970.429191087962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45970.429191087962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45970.429191087962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45970.429191087962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45970.429191087962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45970.429191087962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45970.429191087962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45970.429191087962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45970.429191087962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45970.429191087962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45970.429191087962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45970.429191087962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45970.429191087962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45970.429191087962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45970.429191087962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45970.429191087962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45970.429191087962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45970.429191087962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45970.429191087962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45970.429191087962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45970.429191087962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45970.429191087962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45970.429191087962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45970.429191087962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45970.429191087962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45970.429191087962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45970.429191087962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45970.429191087962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45970.429191087962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45970.429191087962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45970.429191087962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45970.429191087962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45970.429191087962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45970.429191087962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45970.429191087962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45970.429191087962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45970.429191087962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45970.429191087962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45970.429191087962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45970.429191087962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45970.429191087962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45970.429191087962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45970.429191087962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45970.429191087962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45970.429191087962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45970.429191087962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45970.429191087962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45970.429191087962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45970.429191087962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45970.429191087962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45970.429191087962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45970.429191087962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45970.429191087962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45970.429191087962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ref="G591:G654" ca="1" si="10">IFERROR(NOW()-F591,"-")</f>
        <v>45970.429191087962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45970.429191087962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45970.429191087962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45970.429191087962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45970.429191087962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45970.429191087962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45970.429191087962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45970.429191087962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45970.429191087962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45970.429191087962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45970.429191087962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45970.429191087962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45970.429191087962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45970.429191087962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45970.429191087962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45970.429191087962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45970.429191087962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45970.429191087962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45970.429191087962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45970.429191087962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45970.429191087962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45970.429191087962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45970.429191087962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45970.429191087962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45970.429191087962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45970.429191087962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45970.429191087962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45970.429191087962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45970.429191087962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45970.429191087962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45970.429191087962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45970.429191087962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45970.429191087962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45970.429191087962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45970.429191087962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45970.429191087962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45970.429191087962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45970.429191087962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45970.429191087962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45970.429191087962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45970.429191087962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45970.429191087962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45970.429191087962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45970.429191087962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45970.429191087962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45970.429191087962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45970.429191087962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45970.429191087962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45970.429191087962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45970.429191087962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45970.429191087962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45970.429191087962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45970.429191087962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45970.429191087962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45970.429191087962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45970.429191087962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45970.429191087962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45970.429191087962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45970.429191087962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45970.429191087962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45970.429191087962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45970.429191087962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45970.429191087962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45970.429191087962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ref="G655:G718" ca="1" si="11">IFERROR(NOW()-F655,"-")</f>
        <v>45970.429191087962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45970.429191087962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45970.429191087962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45970.429191087962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45970.429191087962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45970.429191087962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45970.429191087962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45970.429191087962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45970.429191087962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45970.429191087962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45970.429191087962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45970.429191087962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45970.429191087962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45970.429191087962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45970.429191087962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45970.429191087962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45970.429191087962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45970.429191087962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45970.429191087962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45970.429191087962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45970.429191087962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45970.429191087962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45970.429191087962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45970.429191087962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45970.429191087962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45970.429191087962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45970.429191087962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45970.429191087962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45970.429191087962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45970.429191087962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45970.429191087962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45970.429191087962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45970.429191087962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45970.429191087962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45970.429191087962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45970.429191087962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45970.429191087962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45970.429191087962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45970.429191087962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45970.429191087962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45970.429191087962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45970.429191087962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45970.429191087962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45970.429191087962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45970.429191087962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45970.429191087962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45970.429191087962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45970.429191087962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45970.429191087962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45970.429191087962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45970.429191087962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45970.429191087962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45970.429191087962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45970.429191087962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45970.429191087962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45970.429191087962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45970.429191087962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45970.429191087962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45970.429191087962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45970.429191087962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45970.429191087962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45970.429191087962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45970.429191087962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45970.429191087962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ref="G719:G782" ca="1" si="12">IFERROR(NOW()-F719,"-")</f>
        <v>45970.429191087962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45970.429191087962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45970.429191087962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45970.429191087962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45970.429191087962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45970.429191087962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45970.429191087962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45970.429191087962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45970.429191087962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45970.429191087962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45970.429191087962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45970.429191087962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45970.429191087962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45970.429191087962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45970.429191087962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45970.429191087962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45970.429191087962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45970.429191087962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45970.429191087962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45970.429191087962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45970.429191087962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45970.429191087962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45970.429191087962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45970.429191087962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45970.429191087962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45970.429191087962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45970.429191087962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45970.429191087962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45970.429191087962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45970.429191087962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45970.429191087962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45970.429191087962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45970.429191087962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45970.429191087962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45970.429191087962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45970.429191087962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45970.429191087962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45970.429191087962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45970.429191087962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45970.429191087962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45970.429191087962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45970.429191087962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45970.429191087962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45970.429191087962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45970.429191087962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45970.429191087962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45970.429191087962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45970.429191087962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45970.429191087962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45970.429191087962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45970.429191087962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45970.429191087962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45970.429191087962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45970.429191087962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45970.429191087962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45970.429191087962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45970.429191087962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45970.429191087962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45970.429191087962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45970.429191087962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45970.429191087962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45970.429191087962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45970.429191087962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45970.429191087962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ref="G783:G846" ca="1" si="13">IFERROR(NOW()-F783,"-")</f>
        <v>45970.429191087962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45970.429191087962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45970.429191087962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45970.429191087962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45970.429191087962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45970.429191087962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45970.429191087962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45970.429191087962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45970.429191087962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45970.429191087962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45970.429191087962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45970.429191087962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45970.429191087962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45970.429191087962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45970.429191087962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45970.429191087962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45970.429191087962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45970.429191087962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45970.429191087962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45970.429191087962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45970.429191087962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45970.429191087962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45970.429191087962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45970.429191087962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45970.429191087962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45970.429191087962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45970.429191087962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45970.429191087962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45970.429191087962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45970.429191087962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45970.429191087962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45970.429191087962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45970.429191087962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45970.429191087962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45970.429191087962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45970.429191087962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45970.429191087962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45970.429191087962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45970.429191087962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45970.429191087962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45970.429191087962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45970.429191087962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45970.429191087962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45970.429191087962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45970.429191087962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45970.429191087962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45970.429191087962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45970.429191087962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45970.429191087962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45970.429191087962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45970.429191087962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45970.429191087962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45970.429191087962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45970.429191087962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45970.429191087962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45970.429191087962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45970.429191087962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45970.429191087962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45970.429191087962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45970.429191087962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45970.429191087962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45970.429191087962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45970.429191087962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45970.429191087962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ref="G847:G910" ca="1" si="14">IFERROR(NOW()-F847,"-")</f>
        <v>45970.429191087962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45970.429191087962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45970.429191087962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45970.429191087962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45970.429191087962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45970.429191087962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45970.429191087962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45970.429191087962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45970.429191087962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45970.429191087962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45970.429191087962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45970.429191087962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45970.429191087962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45970.429191087962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45970.429191087962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45970.429191087962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45970.429191087962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45970.429191087962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45970.429191087962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45970.429191087962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45970.429191087962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45970.429191087962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45970.429191087962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45970.429191087962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45970.429191087962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45970.429191087962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45970.429191087962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45970.429191087962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45970.429191087962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45970.429191087962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45970.429191087962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45970.429191087962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45970.429191087962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45970.429191087962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45970.429191087962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45970.429191087962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45970.429191087962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45970.429191087962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45970.429191087962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45970.429191087962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45970.429191087962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45970.429191087962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45970.429191087962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45970.429191087962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45970.429191087962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45970.429191087962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45970.429191087962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45970.429191087962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45970.429191087962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45970.429191087962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45970.429191087962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45970.429191087962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45970.429191087962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45970.429191087962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45970.429191087962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45970.429191087962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45970.429191087962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45970.429191087962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45970.429191087962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45970.429191087962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45970.429191087962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45970.429191087962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45970.429191087962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45970.429191087962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ref="G911:G974" ca="1" si="15">IFERROR(NOW()-F911,"-")</f>
        <v>45970.429191087962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45970.429191087962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45970.429191087962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45970.429191087962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45970.429191087962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45970.429191087962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45970.429191087962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45970.429191087962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45970.429191087962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45970.429191087962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45970.429191087962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45970.429191087962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45970.429191087962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45970.429191087962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45970.429191087962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45970.429191087962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45970.429191087962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45970.429191087962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45970.429191087962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45970.429191087962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45970.429191087962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45970.429191087962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45970.429191087962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45970.429191087962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45970.429191087962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45970.429191087962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45970.429191087962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45970.429191087962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45970.429191087962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45970.429191087962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45970.429191087962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45970.429191087962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45970.429191087962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45970.429191087962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45970.429191087962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45970.429191087962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45970.429191087962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45970.429191087962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45970.429191087962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45970.429191087962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45970.429191087962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45970.429191087962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45970.429191087962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45970.429191087962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45970.429191087962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45970.429191087962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45970.429191087962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45970.429191087962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45970.429191087962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45970.429191087962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45970.429191087962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45970.429191087962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45970.429191087962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45970.429191087962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45970.429191087962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45970.429191087962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45970.429191087962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45970.429191087962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45970.429191087962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45970.429191087962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45970.429191087962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45970.429191087962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45970.429191087962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45970.429191087962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ref="G975:G1038" ca="1" si="16">IFERROR(NOW()-F975,"-")</f>
        <v>45970.429191087962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45970.429191087962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45970.429191087962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45970.429191087962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45970.429191087962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45970.429191087962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45970.429191087962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45970.429191087962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45970.429191087962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45970.429191087962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45970.429191087962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45970.429191087962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45970.429191087962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45970.429191087962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45970.429191087962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45970.429191087962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45970.429191087962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45970.429191087962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45970.429191087962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45970.429191087962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45970.429191087962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45970.429191087962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45970.429191087962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45970.429191087962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45970.429191087962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45970.429191087962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45970.429191087962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45970.429191087962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45970.429191087962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45970.429191087962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45970.429191087962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45970.429191087962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45970.429191087962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45970.429191087962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45970.429191087962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45970.429191087962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45970.429191087962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45970.429191087962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45970.429191087962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45970.429191087962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45970.429191087962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45970.429191087962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45970.429191087962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45970.429191087962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45970.429191087962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45970.429191087962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45970.429191087962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45970.429191087962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45970.429191087962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45970.429191087962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45970.429191087962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45970.429191087962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45970.429191087962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45970.429191087962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45970.429191087962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45970.429191087962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45970.429191087962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45970.429191087962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45970.429191087962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45970.429191087962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45970.429191087962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45970.429191087962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45970.429191087962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45970.429191087962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ref="G1039:G1053" ca="1" si="17">IFERROR(NOW()-F1039,"-")</f>
        <v>45970.429191087962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45970.429191087962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45970.429191087962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45970.429191087962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45970.429191087962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45970.429191087962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45970.429191087962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45970.429191087962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45970.429191087962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45970.429191087962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45970.429191087962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45970.429191087962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45970.429191087962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45970.429191087962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45970.429191087962</v>
      </c>
      <c r="H1053" s="22"/>
      <c r="I1053" s="19" t="str">
        <f>IFERROR(VLOOKUP(D1053,DB!A:F,6,0),"")</f>
        <v/>
      </c>
      <c r="J1053" s="18" t="str">
        <f>IFERROR(VLOOKUP(D1053,DB!A:G,7,0),"")</f>
        <v/>
      </c>
      <c r="K1053" s="45"/>
      <c r="L1053" s="23" t="str">
        <f>IFERROR(VLOOKUP(D1053,DB!A:I,9,0),"")</f>
        <v/>
      </c>
    </row>
  </sheetData>
  <dataValidations count="2">
    <dataValidation allowBlank="1" showInputMessage="1" showErrorMessage="1" sqref="E1" xr:uid="{5914219A-CB83-432D-936A-CC0CB6F3982A}"/>
    <dataValidation type="list" allowBlank="1" showInputMessage="1" showErrorMessage="1" sqref="E2:E10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0"/>
  <sheetViews>
    <sheetView tabSelected="1"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G9" ca="1" si="0">IFERROR(NOW()-F2,"")</f>
        <v>266.94847349536576</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34334</v>
      </c>
      <c r="E3" s="95" t="s">
        <v>39021</v>
      </c>
      <c r="F3" s="96">
        <v>45970.391041666669</v>
      </c>
      <c r="G3" s="136">
        <f t="shared" ca="1" si="0"/>
        <v>3.8149421292473562E-2</v>
      </c>
      <c r="H3" s="96">
        <v>45970.38548611111</v>
      </c>
      <c r="I3" s="135" t="str">
        <f>IFERROR(VLOOKUP(D3,DB!A:F,6,0),"")</f>
        <v>SCECO</v>
      </c>
      <c r="J3" s="135" t="str">
        <f>IFERROR(VLOOKUP(D3,DB!A:G,7,0),"")</f>
        <v>Dead</v>
      </c>
      <c r="K3" s="98" t="s">
        <v>39114</v>
      </c>
      <c r="L3" s="92" t="str">
        <f>IFERROR(VLOOKUP(D3,DB!A:I,9,0),"")</f>
        <v>Latis</v>
      </c>
    </row>
    <row r="4" spans="1:16" ht="15" customHeight="1">
      <c r="A4" s="135"/>
      <c r="B4" s="135" t="str">
        <f>IFERROR(VLOOKUP(D4,DB!A:K,11,0),"")</f>
        <v/>
      </c>
      <c r="C4" s="94"/>
      <c r="D4" s="92"/>
      <c r="E4" s="95"/>
      <c r="F4" s="96"/>
      <c r="G4" s="136">
        <f t="shared" ca="1" si="0"/>
        <v>45970.429191087962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45970.429191087962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45970.429191087962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45970.429191087962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45970.429191087962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45970.429191087962</v>
      </c>
      <c r="H9" s="96"/>
      <c r="I9"/>
      <c r="J9" s="135" t="str">
        <f>IFERROR(VLOOKUP(D9,DB!A:G,7,0),"")</f>
        <v/>
      </c>
      <c r="K9" s="98"/>
      <c r="L9" s="92" t="str">
        <f>IFERROR(VLOOKUP(D9,DB!A:I,9,0),"")</f>
        <v/>
      </c>
    </row>
    <row r="10" spans="1:16" ht="15" customHeight="1">
      <c r="A10" s="135"/>
      <c r="B10" s="135" t="str">
        <f>IFERROR(VLOOKUP(D10,DB!A:K,11,0),"")</f>
        <v/>
      </c>
      <c r="C10" s="94"/>
      <c r="D10" s="92"/>
      <c r="E10" s="95"/>
      <c r="F10" s="96"/>
      <c r="G10" s="136">
        <f t="shared" ref="G10:G41" ca="1" si="1">IFERROR(NOW()-F10,"")</f>
        <v>45970.429191087962</v>
      </c>
      <c r="H10" s="96"/>
      <c r="I10" s="135" t="str">
        <f>IFERROR(VLOOKUP(D10,DB!A:F,6,0),"")</f>
        <v/>
      </c>
      <c r="J10" s="135" t="str">
        <f>IFERROR(VLOOKUP(D10,DB!A:G,7,0),"")</f>
        <v/>
      </c>
      <c r="K10" s="98"/>
      <c r="L10" s="92" t="str">
        <f>IFERROR(VLOOKUP(D10,DB!A:I,9,0),"")</f>
        <v/>
      </c>
    </row>
    <row r="11" spans="1:16" ht="15" customHeight="1">
      <c r="A11" s="135"/>
      <c r="B11" s="135"/>
      <c r="C11" s="94"/>
      <c r="D11" s="92"/>
      <c r="E11" s="95"/>
      <c r="F11" s="96"/>
      <c r="G11" s="136">
        <f ca="1">IFERROR(NOW()-F11,"")</f>
        <v>45970.429191087962</v>
      </c>
      <c r="H11" s="96"/>
      <c r="I11" s="135"/>
      <c r="J11" s="135"/>
      <c r="K11" s="98"/>
      <c r="L11" s="92"/>
    </row>
    <row r="12" spans="1:16" ht="15" customHeight="1">
      <c r="A12" s="135"/>
      <c r="B12" s="135"/>
      <c r="C12" s="94"/>
      <c r="D12" s="92"/>
      <c r="E12" s="95"/>
      <c r="F12" s="96"/>
      <c r="G12" s="136">
        <f ca="1">IFERROR(NOW()-F12,"")</f>
        <v>45970.429191087962</v>
      </c>
      <c r="H12" s="96"/>
      <c r="I12" s="135"/>
      <c r="J12" s="135"/>
      <c r="K12" s="98"/>
      <c r="L12" s="92"/>
    </row>
    <row r="13" spans="1:16" ht="15" customHeight="1">
      <c r="A13" s="135"/>
      <c r="B13" s="135" t="str">
        <f>IFERROR(VLOOKUP(D13,DB!A:K,11,0),"")</f>
        <v/>
      </c>
      <c r="C13" s="94"/>
      <c r="D13" s="92"/>
      <c r="E13" s="95"/>
      <c r="F13" s="96"/>
      <c r="G13" s="136">
        <f t="shared" ca="1" si="1"/>
        <v>45970.429191087962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45970.429191087962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45970.429191087962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45970.429191087962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45970.429191087962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45970.429191087962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45970.429191087962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45970.429191087962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45970.429191087962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45970.429191087962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45970.429191087962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45970.429191087962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45970.429191087962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45970.429191087962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45970.429191087962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45970.429191087962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45970.429191087962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45970.429191087962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45970.429191087962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45970.429191087962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45970.429191087962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45970.429191087962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45970.429191087962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45970.429191087962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45970.429191087962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45970.429191087962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45970.429191087962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45970.429191087962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45970.429191087962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ref="G42:G73" ca="1" si="2">IFERROR(NOW()-F42,"")</f>
        <v>45970.429191087962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45970.429191087962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45970.429191087962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45970.429191087962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45970.429191087962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45970.429191087962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45970.429191087962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45970.429191087962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45970.429191087962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45970.429191087962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45970.429191087962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45970.429191087962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45970.429191087962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45970.429191087962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45970.429191087962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45970.429191087962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45970.429191087962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45970.429191087962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45970.429191087962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45970.429191087962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45970.429191087962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45970.429191087962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45970.429191087962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45970.429191087962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45970.429191087962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45970.429191087962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45970.429191087962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45970.429191087962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45970.429191087962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45970.429191087962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45970.429191087962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45970.429191087962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ref="G74:G105" ca="1" si="3">IFERROR(NOW()-F74,"")</f>
        <v>45970.429191087962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45970.429191087962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45970.429191087962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3"/>
        <v>45970.429191087962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45970.429191087962</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45970.429191087962</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45970.429191087962</v>
      </c>
      <c r="H80" s="96"/>
      <c r="I80" s="135" t="str">
        <f>IFERROR(VLOOKUP(D80,DB!A:F,6,0),"")</f>
        <v/>
      </c>
      <c r="J80" s="135" t="str">
        <f>IFERROR(VLOOKUP(D80,DB!A:G,7,0),"")</f>
        <v/>
      </c>
      <c r="K80" s="98"/>
      <c r="L80" s="92" t="str">
        <f>IFERROR(VLOOKUP(D80,DB!A:I,9,0),"")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39115</v>
      </c>
      <c r="B2" s="37" t="str">
        <f>IFERROR(VLOOKUP(D2,DB!A:K,11,0),"")</f>
        <v>R5</v>
      </c>
      <c r="C2" s="37">
        <v>3</v>
      </c>
      <c r="D2" s="107" t="s">
        <v>36011</v>
      </c>
      <c r="E2" s="37" t="s">
        <v>39021</v>
      </c>
      <c r="F2" s="38">
        <v>45891.832060185188</v>
      </c>
      <c r="G2" s="116">
        <f ca="1">IFERROR(NOW()-F2,"")</f>
        <v>78.597130902773642</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39102</v>
      </c>
      <c r="F3" s="38">
        <v>45926.188877314817</v>
      </c>
      <c r="G3" s="116">
        <f t="shared" ref="G3" ca="1" si="0">IFERROR(NOW()-F3,"")</f>
        <v>44.240313773145317</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39102</v>
      </c>
      <c r="F4" s="125">
        <v>45948.661111111112</v>
      </c>
      <c r="G4" s="126">
        <f t="shared" ref="G4:G54" ca="1" si="1">IFERROR(NOW()-F4,"")</f>
        <v>21.768079976849549</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5"/>
      <c r="G6" s="126">
        <f t="shared" ca="1" si="1"/>
        <v>45970.429191087962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45970.429191087962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45970.429191087962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45970.429191087962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45970.429191087962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45970.429191087962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45970.429191087962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45970.429191087962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45970.429191087962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45970.429191087962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45970.429191087962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45970.429191087962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45970.429191087962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45970.429191087962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45970.429191087962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45970.429191087962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45970.429191087962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45970.429191087962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45970.429191087962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45970.429191087962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45970.429191087962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45970.429191087962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45970.429191087962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45970.429191087962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45970.429191087962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45970.429191087962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45970.429191087962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45970.429191087962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45970.429191087962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45970.429191087962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45970.429191087962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45970.429191087962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45970.429191087962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45970.429191087962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45970.429191087962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45970.429191087962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45970.429191087962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45970.429191087962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45970.429191087962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45970.429191087962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45970.429191087962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45970.429191087962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45970.429191087962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45970.429191087962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45970.429191087962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45970.429191087962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45970.429191087962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45970.429191087962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45970.429191087962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45970.429191087962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45970.429191087962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45970.429191087962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45970.429191087962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45970.429191087962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45970.429191087962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45970.429191087962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45970.429191087962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45970.429191087962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45970.429191087962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45970.429191087962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45970.429191087962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45970.429191087962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45970.429191087962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45970.429191087962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45970.429191087962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45970.429191087962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45970.429191087962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45970.429191087962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45970.429191087962</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45970.429191087962</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45970.429191087962</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45970.429191087962</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45970.429191087962</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45970.429191087962</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45970.429191087962</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45970.429191087962</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45970.429191087962</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45970.429191087962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45970.429191087962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45970.429191087962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45970.429191087962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45970.429191087962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45970.429191087962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45970.429191087962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45970.429191087962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45970.429191087962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45970.429191087962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45970.429191087962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45970.429191087962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45970.429191087962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45970.429191087962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45970.429191087962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45970.429191087962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45970.429191087962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45970.429191087962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45970.429191087962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45970.429191087962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45970.429191087962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45970.429191087962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45970.429191087962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45970.429191087962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45970.429191087962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45970.429191087962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45970.429191087962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45970.429191087962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45970.429191087962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45970.429191087962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45970.429191087962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45970.429191087962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45970.429191087962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45970.429191087962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45970.429191087962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45970.429191087962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45970.429191087962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45970.429191087962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45970.429191087962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45970.429191087962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45970.429191087962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45970.429191087962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45970.429191087962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45970.429191087962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45970.429191087962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45970.429191087962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45970.429191087962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45970.429191087962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45970.429191087962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45970.429191087962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45970.429191087962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45970.429191087962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45970.429191087962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45970.429191087962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45970.429191087962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45970.429191087962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45970.429191087962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45970.429191087962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45970.429191087962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45970.429191087962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45970.429191087962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45970.429191087962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45970.429191087962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45970.429191087962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45970.429191087962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45970.429191087962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45970.429191087962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45970.429191087962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45970.429191087962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45970.429191087962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45970.429191087962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45970.429191087962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45970.429191087962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45970.429191087962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45970.429191087962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45970.429191087962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45970.429191087962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45970.429191087962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45970.429191087962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45970.429191087962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45970.429191087962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45970.429191087962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45970.429191087962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45970.429191087962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45970.429191087962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45970.429191087962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45970.429191087962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45970.429191087962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45970.429191087962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45970.429191087962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45970.429191087962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45970.429191087962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45970.429191087962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45970.429191087962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45970.429191087962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45970.429191087962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45970.429191087962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45970.429191087962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45970.429191087962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45970.429191087962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45970.429191087962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45970.429191087962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45970.429191087962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45970.429191087962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45970.429191087962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45970.429191087962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45970.429191087962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45970.429191087962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45970.429191087962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45970.429191087962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45970.429191087962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45970.429191087962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45970.429191087962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45970.429191087962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45970.429191087962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45970.429191087962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45970.429191087962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45970.429191087962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45970.429191087962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45970.429191087962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45970.429191087962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45970.429191087962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45970.429191087962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45970.429191087962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45970.429191087962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45970.429191087962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45970.429191087962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45970.429191087962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45970.429191087962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45970.429191087962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45970.429191087962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45970.429191087962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45970.429191087962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45970.429191087962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45970.429191087962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45970.429191087962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45970.429191087962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45970.429191087962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45970.429191087962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45970.429191087962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45970.429191087962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45970.429191087962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45970.429191087962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45970.429191087962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45970.429191087962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45970.429191087962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45970.429191087962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45970.429191087962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45970.429191087962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45970.429191087962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45970.429191087962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45970.429191087962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45970.429191087962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45970.429191087962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45970.429191087962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45970.429191087962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45970.429191087962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45970.429191087962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45970.429191087962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45970.429191087962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45970.429191087962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45970.429191087962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45970.429191087962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45970.429191087962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45970.429191087962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45970.429191087962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45970.429191087962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45970.429191087962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45970.429191087962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45970.429191087962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45970.429191087962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45970.429191087962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45970.429191087962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45970.429191087962</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45970.429191087962</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45970.429191087962</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45970.429191087962</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45970.429191087962</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45970.429191087962</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45970.429191087962</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45970.429191087962</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45970.429191087962</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45970.429191087962</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45970.429191087962</v>
      </c>
      <c r="H2" s="144"/>
      <c r="I2" s="142" t="str">
        <f>IFERROR(VLOOKUP(D2,DB!A:F,6,0),"")</f>
        <v/>
      </c>
      <c r="J2" s="142" t="str">
        <f>IFERROR(VLOOKUP(D2,DB!A:G,7,0),"")</f>
        <v/>
      </c>
      <c r="K2" s="146"/>
      <c r="L2" s="147" t="str">
        <f>IFERROR(VLOOKUP(D2,DB!A:I,9,0),"")</f>
        <v/>
      </c>
    </row>
    <row r="3" spans="1:16382" ht="31.5" customHeight="1">
      <c r="A3" s="141"/>
      <c r="B3" s="142" t="str">
        <f>IFERROR(VLOOKUP(D3,DB!A:K,11,0),"")</f>
        <v>R6</v>
      </c>
      <c r="C3" s="143"/>
      <c r="D3" s="145" t="s">
        <v>34635</v>
      </c>
      <c r="E3" s="124"/>
      <c r="F3" s="144"/>
      <c r="G3" s="105">
        <f t="shared" ca="1" si="0"/>
        <v>45970.429191087962</v>
      </c>
      <c r="H3" s="144"/>
      <c r="I3" s="142" t="str">
        <f>IFERROR(VLOOKUP(D3,DB!A:F,6,0),"")</f>
        <v>SCECO</v>
      </c>
      <c r="J3" s="142" t="str">
        <f>IFERROR(VLOOKUP(D3,DB!A:G,7,0),"")</f>
        <v>Dead</v>
      </c>
      <c r="K3" s="146"/>
      <c r="L3" s="147" t="str">
        <f>IFERROR(VLOOKUP(D3,DB!A:I,9,0),"")</f>
        <v>Latis</v>
      </c>
    </row>
    <row r="4" spans="1:16382" ht="31.5" customHeight="1">
      <c r="A4" s="141"/>
      <c r="B4" s="142" t="str">
        <f>IFERROR(VLOOKUP(D4,DB!A:K,11,0),"")</f>
        <v/>
      </c>
      <c r="C4" s="143"/>
      <c r="D4" s="142"/>
      <c r="E4" s="124"/>
      <c r="F4" s="144"/>
      <c r="G4" s="105">
        <f t="shared" ca="1" si="0"/>
        <v>45970.429191087962</v>
      </c>
      <c r="H4" s="144"/>
      <c r="I4" s="142" t="str">
        <f>IFERROR(VLOOKUP(D4,DB!A:F,6,0),"")</f>
        <v/>
      </c>
      <c r="J4" s="142" t="str">
        <f>IFERROR(VLOOKUP(D4,DB!A:G,7,0),"")</f>
        <v/>
      </c>
      <c r="K4" s="146"/>
      <c r="L4" s="147" t="str">
        <f>IFERROR(VLOOKUP(D4,DB!A:I,9,0),"")</f>
        <v/>
      </c>
    </row>
    <row r="5" spans="1:16382" ht="31.5" customHeight="1">
      <c r="A5" s="141"/>
      <c r="B5" s="142" t="str">
        <f>IFERROR(VLOOKUP(D5,DB!A:K,11,0),"")</f>
        <v>R6</v>
      </c>
      <c r="C5" s="143"/>
      <c r="D5" s="142" t="s">
        <v>33746</v>
      </c>
      <c r="E5" s="124"/>
      <c r="F5" s="144"/>
      <c r="G5" s="105">
        <f t="shared" ca="1" si="0"/>
        <v>45970.429191087962</v>
      </c>
      <c r="H5" s="144"/>
      <c r="I5" s="142" t="str">
        <f>IFERROR(VLOOKUP(D5,DB!A:F,6,0),"")</f>
        <v>SCECO</v>
      </c>
      <c r="J5" s="142" t="str">
        <f>IFERROR(VLOOKUP(D5,DB!A:G,7,0),"")</f>
        <v>Dead</v>
      </c>
      <c r="K5" s="146"/>
      <c r="L5" s="147" t="str">
        <f>IFERROR(VLOOKUP(D5,DB!A:I,9,0),"")</f>
        <v>Latis</v>
      </c>
    </row>
    <row r="6" spans="1:16382" ht="31.5" customHeight="1">
      <c r="A6" s="141"/>
      <c r="B6" s="142" t="str">
        <f>IFERROR(VLOOKUP(D6,DB!A:K,11,0),"")</f>
        <v/>
      </c>
      <c r="C6" s="143"/>
      <c r="D6" s="142"/>
      <c r="E6" s="124"/>
      <c r="F6" s="144"/>
      <c r="G6" s="105">
        <f t="shared" ca="1" si="0"/>
        <v>45970.429191087962</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45970.429191087962</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45970.429191087962</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45970.429191087962</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45970.429191087962</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45970.429191087962</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45970.429191087962</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45970.429191087962</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45970.429191087962</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45970.429191087962</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45970.429191087962</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45970.429191087962</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45970.429191087962</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45970.429191087962</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45970.429191087962</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45970.429191087962</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45970.429191087962</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45970.429191087962</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45970.429191087962</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45970.429191087962</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45970.429191087962</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45970.429191087962</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45970.429191087962</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45970.429191087962</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45970.429191087962</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45970.429191087962</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45970.429191087962</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45970.429191087962</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45970.429191087962</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45970.429191087962</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45970.429191087962</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45970.429191087962</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45970.429191087962</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45970.429191087962</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45970.429191087962</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45970.429191087962</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45970.429191087962</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45970.429191087962</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45970.429191087962</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45970.429191087962</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45970.429191087962</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45970.429191087962</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45970.429191087962</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45970.429191087962</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45970.429191087962</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45970.429191087962</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45970.429191087962</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45970.429191087962</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45970.429191087962</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45970.429191087962</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45970.429191087962</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45970.429191087962</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45970.429191087962</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45970.429191087962</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45970.429191087962</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45970.429191087962</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45970.429191087962</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45970.429191087962</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45970.429191087962</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45970.429191087962</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45970.429191087962</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45970.429191087962</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45970.429191087962</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45970.429191087962</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45970.429191087962</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45970.429191087962</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45970.429191087962</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45970.429191087962</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45970.429191087962</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45970.429191087962</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45970.429191087962</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45970.429191087962</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45970.429191087962</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45970.429191087962</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45970.429191087962</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45970.429191087962</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45970.429191087962</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45970.429191087962</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45970.429191087962</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45970.429191087962</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45970.429191087962</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45970.429191087962</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45970.429191087962</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45970.429191087962</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45970.429191087962</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45970.429191087962</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45970.429191087962</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45970.429191087962</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45970.429191087962</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45970.429191087962</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45970.429191087962</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45970.429191087962</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45970.429191087962</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45970.429191087962</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45970.429191087962</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45970.429191087962</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45970.429191087962</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45970.429191087962</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45970.429191087962</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45970.429191087962</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45970.429191087962</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45970.429191087962</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45970.429191087962</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45970.429191087962</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45970.429191087962</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45970.429191087962</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45970.429191087962</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45970.429191087962</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45970.429191087962</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45970.429191087962</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45970.429191087962</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45970.429191087962</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45970.429191087962</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45970.429191087962</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45970.429191087962</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45970.429191087962</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45970.429191087962</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45970.429191087962</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45970.429191087962</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45970.429191087962</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45970.429191087962</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45970.429191087962</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45970.429191087962</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45970.429191087962</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45970.429191087962</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45970.429191087962</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45970.429191087962</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45970.429191087962</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45970.429191087962</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45970.429191087962</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45970.429191087962</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45970.429191087962</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45970.429191087962</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45970.429191087962</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45970.429191087962</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45970.429191087962</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45970.429191087962</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45970.429191087962</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45970.429191087962</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45970.429191087962</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45970.429191087962</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45970.429191087962</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45970.429191087962</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45970.429191087962</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45970.429191087962</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45970.429191087962</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45970.429191087962</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45970.429191087962</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45970.429191087962</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45970.429191087962</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45970.429191087962</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45970.429191087962</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45970.429191087962</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45970.429191087962</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45970.429191087962</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45970.429191087962</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45970.429191087962</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45970.429191087962</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45970.429191087962</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45970.429191087962</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45970.429191087962</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45970.429191087962</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45970.429191087962</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45970.429191087962</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45970.429191087962</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45970.429191087962</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45970.429191087962</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45970.429191087962</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45970.429191087962</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45970.429191087962</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45970.429191087962</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45970.429191087962</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45970.429191087962</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45970.429191087962</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45970.429191087962</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45970.429191087962</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45970.429191087962</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45970.429191087962</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2025-11-09T07:20:07Z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