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09" documentId="120_S{2AC9BD13-BADA-5192-A53E-5A8FF88502F6}" xr6:coauthVersionLast="47" xr6:coauthVersionMax="47" xr10:uidLastSave="{BC4EEFC5-4138-449B-88A2-8E1B098F71A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<sst xmlns="http://schemas.openxmlformats.org/spreadsheetml/2006/main" count="180300" uniqueCount="39134">
  <si>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</si>
  <si>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</si>
  <si>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</si>
  <si>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</si>
  <si>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</si>
  <si>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</si>
  <si>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</si>
  <si>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</si>
  <si>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</si>
  <si>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</si>
  <si>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</si>
  <si>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</si>
  <si>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</si>
  <si>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</si>
  <si>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</si>
  <si>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</si>
  <si>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</si>
  <si>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</si>
  <si>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</si>
  <si>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</si>
  <si>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</si>
  <si>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</si>
  <si>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</si>
  <si>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</si>
  <si>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</si>
  <si>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</si>
  <si>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</si>
  <si>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</si>
  <si>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</si>
  <si>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</si>
  <si>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</si>
  <si>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</si>
  <si>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</si>
  <si>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</si>
  <si>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</si>
  <si>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</si>
  <si>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</si>
  <si>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</si>
  <si>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</si>
  <si>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</si>
  <si>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</si>
  <si>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</si>
  <si>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</si>
  <si>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</si>
  <si>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</si>
  <si>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</si>
  <si>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</si>
  <si>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</si>
  <si>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</si>
  <si>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</si>
  <si>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</si>
  <si>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</si>
  <si>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</si>
  <si>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</si>
  <si>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</si>
  <si>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</si>
  <si>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</si>
  <si>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</si>
  <si>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</si>
  <si>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</si>
  <si>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</si>
  <si>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</si>
  <si>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</si>
  <si>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</si>
  <si>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</si>
  <si>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</si>
  <si>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</si>
  <si>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</si>
  <si>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</si>
  <si>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</si>
  <si>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</si>
  <si>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</si>
  <si>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</si>
  <si>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</si>
  <si>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</si>
  <si>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</si>
  <si>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</si>
  <si>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</si>
  <si>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</si>
  <si>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</si>
  <si>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</si>
  <si>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</si>
  <si>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</si>
  <si>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</si>
  <si>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</si>
  <si>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</si>
  <si>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</si>
  <si>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</si>
  <si>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</si>
  <si>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</si>
  <si>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</si>
  <si>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</si>
  <si>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</si>
  <si>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</si>
  <si>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</si>
  <si>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</si>
  <si>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</si>
  <si>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</si>
  <si>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</si>
  <si>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</si>
  <si>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</si>
  <si>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</si>
  <si>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</si>
  <si>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</si>
  <si>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</si>
  <si>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</si>
  <si>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</si>
  <si>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</si>
  <si>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</si>
  <si>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</si>
  <si>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</si>
  <si>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</si>
  <si>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</si>
  <si>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</si>
  <si>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</si>
  <si>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</si>
  <si>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</si>
  <si>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</si>
  <si>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</si>
  <si>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</si>
  <si>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</si>
  <si>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</si>
  <si>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</si>
  <si>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</si>
  <si>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</si>
  <si>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</si>
  <si>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</si>
  <si>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</si>
  <si>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</si>
  <si>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</si>
  <si>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</si>
  <si>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</si>
  <si>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</si>
  <si>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</si>
  <si>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</si>
  <si>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</si>
  <si>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</si>
  <si>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</si>
  <si>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</si>
  <si>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</si>
  <si>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</si>
  <si>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</si>
  <si>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</si>
  <si>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</si>
  <si>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</si>
  <si>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</si>
  <si>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</si>
  <si>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</si>
  <si>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</si>
  <si>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</si>
  <si>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</si>
  <si>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</si>
  <si>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</si>
  <si>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</si>
  <si>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</si>
  <si>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</si>
  <si>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</si>
  <si>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</si>
  <si>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</si>
  <si>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</si>
  <si>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</si>
  <si>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</si>
  <si>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</si>
  <si>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</si>
  <si>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</si>
  <si>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</si>
  <si>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</si>
  <si>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</si>
  <si>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</si>
  <si>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</si>
  <si>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</si>
  <si>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</si>
  <si>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</si>
  <si>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</si>
  <si>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</si>
  <si>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</si>
  <si>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</si>
  <si>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</si>
  <si>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</si>
  <si>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</si>
  <si>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</si>
  <si>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</si>
  <si>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</si>
  <si>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</si>
  <si>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</si>
  <si>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</si>
  <si>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</si>
  <si>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</si>
  <si>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</si>
  <si>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</si>
  <si>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</si>
  <si>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</si>
  <si>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</si>
  <si>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</si>
  <si>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</si>
  <si>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</si>
  <si>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</si>
  <si>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</si>
  <si>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</si>
  <si>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</si>
  <si>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</si>
  <si>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</si>
  <si>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</si>
  <si>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</si>
  <si>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</si>
  <si>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</si>
  <si>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</si>
  <si>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</si>
  <si>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</si>
  <si>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</si>
  <si>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</si>
  <si>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</si>
  <si>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</si>
  <si>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</si>
  <si>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</si>
  <si>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</si>
  <si>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</si>
  <si>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</si>
  <si>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</si>
  <si>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</si>
  <si>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</si>
  <si>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</si>
  <si>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</si>
  <si>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</si>
  <si>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</si>
  <si>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</si>
  <si>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</si>
  <si>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</si>
  <si>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</si>
  <si>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</si>
  <si>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</si>
  <si>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</si>
  <si>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</si>
  <si>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</si>
  <si>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</si>
  <si>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</si>
  <si>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</si>
  <si>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</si>
  <si>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</si>
  <si>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</si>
  <si>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</si>
  <si>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</si>
  <si>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</si>
  <si>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</si>
  <si>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</si>
  <si>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</si>
  <si>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</si>
  <si>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</si>
  <si>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</si>
  <si>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</si>
  <si>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</si>
  <si>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</si>
  <si>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</si>
  <si>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</si>
  <si>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</si>
  <si>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</si>
  <si>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</si>
  <si>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</si>
  <si>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</si>
  <si>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</si>
  <si>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</si>
  <si>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</si>
  <si>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</si>
  <si>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</si>
  <si>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</si>
  <si>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</si>
  <si>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</si>
  <si>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</si>
  <si>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</si>
  <si>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</si>
  <si>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</si>
  <si>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</si>
  <si>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</si>
  <si>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</si>
  <si>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</si>
  <si>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</si>
  <si>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</si>
  <si>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</si>
  <si>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</si>
  <si>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</si>
  <si>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</si>
  <si>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</si>
  <si>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</si>
  <si>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</si>
  <si>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</si>
  <si>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</si>
  <si>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</si>
  <si>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</si>
  <si>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</si>
  <si>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</si>
  <si>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</si>
  <si>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</si>
  <si>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</si>
  <si>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</si>
  <si>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</si>
  <si>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</si>
  <si>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</si>
  <si>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</si>
  <si>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</si>
  <si>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</si>
  <si>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</si>
  <si>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</si>
  <si>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</si>
  <si>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</si>
  <si>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</si>
  <si>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</si>
  <si>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</si>
  <si>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</si>
  <si>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</si>
  <si>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</si>
  <si>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</si>
  <si>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</si>
  <si>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</si>
  <si>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</si>
  <si>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</si>
  <si>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</si>
  <si>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</si>
  <si>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</si>
  <si>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</si>
  <si>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</si>
  <si>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</si>
  <si>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</si>
  <si>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</si>
  <si>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</si>
  <si>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</si>
  <si>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</si>
  <si>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</si>
  <si>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</si>
  <si>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</si>
  <si>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</si>
  <si>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</si>
  <si>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</si>
  <si>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</si>
  <si>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</si>
  <si>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</si>
  <si>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</si>
  <si>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</si>
  <si>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</si>
  <si>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</si>
  <si>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</si>
  <si>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</si>
  <si>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</si>
  <si>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</si>
  <si>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</si>
  <si>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</si>
  <si>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</si>
  <si>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</si>
  <si>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</si>
  <si>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</si>
  <si>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</si>
  <si>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</si>
  <si>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</si>
  <si>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</si>
  <si>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</si>
  <si>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</si>
  <si>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</si>
  <si>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</si>
  <si>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</si>
  <si>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</si>
  <si>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</si>
  <si>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</si>
  <si>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</si>
  <si>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</si>
  <si>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</si>
  <si>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</si>
  <si>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</si>
  <si>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</si>
  <si>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</si>
  <si>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</si>
  <si>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</si>
  <si>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</si>
  <si>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</si>
  <si>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</si>
  <si>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</si>
  <si>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</si>
  <si>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</si>
  <si>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</si>
  <si>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</si>
  <si>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</si>
  <si>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</si>
  <si>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</si>
  <si>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</si>
  <si>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</si>
  <si>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</si>
  <si>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</si>
  <si>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</si>
  <si>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</si>
  <si>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</si>
  <si>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</si>
  <si>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</si>
  <si>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</si>
  <si>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</si>
  <si>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</si>
  <si>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</si>
  <si>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</si>
  <si>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</si>
  <si>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</si>
  <si>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</si>
  <si>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</si>
  <si>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</si>
  <si>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</si>
  <si>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</si>
  <si>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</si>
  <si>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</si>
  <si>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</si>
  <si>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</si>
  <si>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</si>
  <si>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</si>
  <si>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</si>
  <si>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</si>
  <si>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</si>
  <si>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</si>
  <si>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</si>
  <si>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</si>
  <si>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</si>
  <si>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</si>
  <si>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</si>
  <si>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</si>
  <si>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</si>
  <si>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</si>
  <si>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</si>
  <si>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</si>
  <si>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</si>
  <si>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</si>
  <si>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</si>
  <si>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</si>
  <si>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</si>
  <si>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</si>
  <si>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</si>
  <si>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</si>
  <si>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</si>
  <si>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</si>
  <si>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</si>
  <si>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</si>
  <si>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</si>
  <si>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</si>
  <si>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</si>
  <si>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</si>
  <si>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</si>
  <si>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</si>
  <si>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</si>
  <si>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</si>
  <si>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</si>
  <si>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</si>
  <si>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</si>
  <si>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</si>
  <si>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</si>
  <si>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</si>
  <si>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</si>
  <si>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</si>
  <si>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</si>
  <si>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</si>
  <si>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</si>
  <si>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</si>
  <si>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</si>
  <si>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</si>
  <si>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</si>
  <si>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</si>
  <si>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</si>
  <si>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</si>
  <si>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</si>
  <si>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</si>
  <si>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</si>
  <si>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</si>
  <si>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</si>
  <si>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</si>
  <si>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</si>
  <si>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</si>
  <si>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</si>
  <si>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</si>
  <si>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</si>
  <si>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</si>
  <si>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</si>
  <si>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</si>
  <si>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</si>
  <si>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</si>
  <si>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</si>
  <si>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</si>
  <si>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</si>
  <si>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</si>
  <si>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</si>
  <si>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</si>
  <si>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</si>
  <si>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</si>
  <si>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</si>
  <si>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</si>
  <si>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</si>
  <si>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</si>
  <si>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</si>
  <si>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</si>
  <si>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</si>
  <si>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</si>
  <si>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</si>
  <si>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</si>
  <si>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</si>
  <si>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</si>
  <si>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</si>
  <si>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</si>
  <si>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</si>
  <si>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</si>
  <si>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</si>
  <si>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</si>
  <si>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</si>
  <si>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</si>
  <si>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</si>
  <si>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</si>
  <si>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</si>
  <si>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</si>
  <si>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</si>
  <si>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</si>
  <si>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</si>
  <si>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</si>
  <si>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</si>
  <si>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</si>
  <si>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</si>
  <si>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</si>
  <si>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</si>
  <si>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</si>
  <si>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</si>
  <si>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</si>
  <si>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</si>
  <si>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</si>
  <si>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</si>
  <si>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</si>
  <si>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</si>
  <si>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</si>
  <si>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</si>
  <si>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</si>
  <si>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</si>
  <si>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</si>
  <si>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</si>
  <si>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</si>
  <si>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</si>
  <si>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</si>
  <si>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</si>
  <si>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</si>
  <si>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</si>
  <si>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</si>
  <si>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</si>
  <si>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</si>
  <si>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</si>
  <si>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</si>
  <si>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</si>
  <si>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</si>
  <si>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</si>
  <si>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</si>
  <si>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</si>
  <si>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</si>
  <si>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</si>
  <si>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</si>
  <si>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</si>
  <si>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</si>
  <si>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</si>
  <si>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</si>
  <si>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</si>
  <si>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</si>
  <si>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</si>
  <si>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</si>
  <si>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</si>
  <si>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</si>
  <si>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</si>
  <si>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</si>
  <si>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</si>
  <si>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</si>
  <si>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</si>
  <si>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</si>
  <si>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</si>
  <si>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</si>
  <si>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</si>
  <si>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</si>
  <si>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</si>
  <si>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</si>
  <si>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</si>
  <si>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</si>
  <si>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</si>
  <si>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</si>
  <si>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</si>
  <si>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</si>
  <si>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</si>
  <si>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</si>
  <si>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</si>
  <si>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</si>
  <si>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</si>
  <si>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</si>
  <si>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</si>
  <si>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</si>
  <si>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</si>
  <si>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</si>
  <si>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</si>
  <si>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</si>
  <si>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</si>
  <si>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</si>
  <si>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</si>
  <si>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</si>
  <si>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</si>
  <si>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</si>
  <si>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</si>
  <si>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</si>
  <si>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</si>
  <si>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</si>
  <si>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</si>
  <si>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</si>
  <si>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</si>
  <si>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</si>
  <si>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</si>
  <si>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</si>
  <si>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</si>
  <si>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</si>
  <si>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</si>
  <si>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</si>
  <si>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</si>
  <si>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</si>
  <si>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</si>
  <si>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</si>
  <si>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</si>
  <si>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</si>
  <si>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</si>
  <si>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</si>
  <si>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</si>
  <si>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</si>
  <si>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</si>
  <si>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</si>
  <si>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</si>
  <si>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</si>
  <si>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</si>
  <si>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</si>
  <si>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</si>
  <si>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</si>
  <si>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</si>
  <si>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</si>
  <si>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</si>
  <si>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</si>
  <si>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</si>
  <si>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</si>
  <si>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</si>
  <si>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</si>
  <si>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</si>
  <si>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</si>
  <si>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</si>
  <si>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</si>
  <si>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</si>
  <si>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</si>
  <si>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</si>
  <si>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</si>
  <si>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</si>
  <si>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</si>
  <si>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</si>
  <si>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</si>
  <si>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</si>
  <si>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</si>
  <si>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</si>
  <si>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</si>
  <si>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</si>
  <si>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</si>
  <si>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</si>
  <si>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</si>
  <si>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</si>
  <si>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</si>
  <si>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</si>
  <si>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</si>
  <si>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</si>
  <si>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</si>
  <si>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</si>
  <si>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</si>
  <si>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</si>
  <si>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</si>
  <si>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</si>
  <si>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</si>
  <si>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</si>
  <si>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</si>
  <si>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</si>
  <si>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</si>
  <si>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</si>
  <si>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</si>
  <si>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</si>
  <si>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</si>
  <si>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</si>
  <si>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</si>
  <si>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</si>
  <si>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</si>
  <si>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</si>
  <si>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</si>
  <si>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</si>
  <si>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</si>
  <si>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</si>
  <si>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</si>
  <si>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</si>
  <si>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</si>
  <si>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</si>
  <si>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</si>
  <si>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</si>
  <si>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</si>
  <si>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</si>
  <si>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</si>
  <si>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</si>
  <si>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</si>
  <si>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</si>
  <si>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</si>
  <si>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</si>
  <si>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</si>
  <si>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</si>
  <si>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</si>
  <si>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</si>
  <si>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</si>
  <si>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</si>
  <si>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</si>
  <si>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</si>
  <si>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</si>
  <si>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</si>
  <si>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</si>
  <si>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</si>
  <si>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</si>
  <si>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</si>
  <si>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</si>
  <si>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</si>
  <si>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</si>
  <si>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</si>
  <si>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</si>
  <si>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</si>
  <si>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</si>
  <si>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</si>
  <si>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</si>
  <si>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</si>
  <si>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</si>
  <si>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</si>
  <si>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</si>
  <si>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</si>
  <si>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</si>
  <si>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</si>
  <si>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</si>
  <si>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</si>
  <si>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</si>
  <si>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</si>
  <si>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</si>
  <si>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</si>
  <si>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</si>
  <si>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</si>
  <si>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</si>
  <si>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</si>
  <si>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</si>
  <si>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</si>
  <si>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</si>
  <si>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</si>
  <si>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</si>
  <si>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</si>
  <si>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</si>
  <si>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</si>
  <si>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</si>
  <si>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</si>
  <si>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</si>
  <si>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</si>
  <si>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</si>
  <si>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</si>
  <si>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</si>
  <si>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</si>
  <si>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</si>
  <si>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</si>
  <si>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</si>
  <si>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</si>
  <si>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</si>
  <si>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</si>
  <si>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</si>
  <si>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</si>
  <si>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</si>
  <si>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</si>
  <si>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</si>
  <si>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</si>
  <si>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</si>
  <si>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</si>
  <si>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</si>
  <si>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</si>
  <si>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</si>
  <si>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</si>
  <si>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</si>
  <si>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</si>
  <si>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</si>
  <si>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</si>
  <si>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</si>
  <si>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</si>
  <si>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</si>
  <si>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</si>
  <si>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</si>
  <si>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</si>
  <si>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</si>
  <si>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</si>
  <si>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</si>
  <si>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</si>
  <si>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</si>
  <si>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</si>
  <si>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</si>
  <si>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</si>
  <si>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</si>
  <si>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</si>
  <si>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</si>
  <si>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</si>
  <si>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</si>
  <si>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</si>
  <si>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</si>
  <si>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</si>
  <si>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</si>
  <si>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</si>
  <si>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</si>
  <si>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</si>
  <si>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</si>
  <si>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</si>
  <si>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</si>
  <si>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</si>
  <si>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</si>
  <si>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</si>
  <si>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</si>
  <si>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</si>
  <si>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</si>
  <si>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</si>
  <si>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</si>
  <si>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</si>
  <si>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</si>
  <si>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</si>
  <si>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</si>
  <si>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</si>
  <si>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</si>
  <si>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</si>
  <si>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</si>
  <si>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</si>
  <si>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</si>
  <si>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</si>
  <si>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</si>
  <si>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</si>
  <si>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</si>
  <si>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</si>
  <si>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</si>
  <si>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</si>
  <si>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</si>
  <si>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</si>
  <si>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</si>
  <si>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</si>
  <si>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</si>
  <si>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</si>
  <si>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</si>
  <si>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</si>
  <si>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</si>
  <si>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</si>
  <si>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</si>
  <si>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</si>
  <si>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</si>
  <si>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</si>
  <si>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</si>
  <si>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</si>
  <si>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</si>
  <si>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</si>
  <si>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</si>
  <si>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</si>
  <si>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</si>
  <si>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</si>
  <si>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</si>
  <si>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</si>
  <si>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</si>
  <si>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</si>
  <si>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</si>
  <si>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</si>
  <si>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</si>
  <si>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</si>
  <si>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</si>
  <si>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</si>
  <si>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</si>
  <si>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</si>
  <si>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</si>
  <si>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</si>
  <si>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</si>
  <si>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</si>
  <si>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</si>
  <si>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</si>
  <si>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</si>
  <si>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</si>
  <si>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</si>
  <si>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</si>
  <si>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</si>
  <si>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</si>
  <si>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</si>
  <si>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</si>
  <si>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</si>
  <si>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</si>
  <si>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</si>
  <si>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</si>
  <si>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</si>
  <si>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</si>
  <si>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</si>
  <si>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</si>
  <si>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</si>
  <si>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</si>
  <si>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</si>
  <si>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</si>
  <si>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</si>
  <si>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</si>
  <si>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</si>
  <si>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</si>
  <si>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</si>
  <si>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</si>
  <si>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</si>
  <si>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</si>
  <si>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</si>
  <si>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</si>
  <si>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</si>
  <si>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</si>
  <si>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</si>
  <si>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</si>
  <si>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</si>
  <si>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</si>
  <si>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</si>
  <si>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</si>
  <si>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</si>
  <si>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</si>
  <si>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</si>
  <si>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</si>
  <si>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</si>
  <si>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</si>
  <si>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</si>
  <si>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</si>
  <si>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</si>
  <si>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</si>
  <si>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</si>
  <si>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</si>
  <si>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</si>
  <si>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</si>
  <si>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</si>
  <si>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</si>
  <si>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</si>
  <si>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</si>
  <si>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</si>
  <si>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</si>
  <si>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</si>
  <si>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</si>
  <si>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</si>
  <si>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</si>
  <si>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</si>
  <si>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</si>
  <si>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</si>
  <si>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</si>
  <si>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</si>
  <si>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</si>
  <si>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</si>
  <si>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</si>
  <si>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</si>
  <si>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</si>
  <si>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</si>
  <si>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</si>
  <si>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</si>
  <si>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</si>
  <si>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</si>
  <si>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</si>
  <si>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</si>
  <si>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</si>
  <si>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</si>
  <si>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</si>
  <si>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</si>
  <si>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</si>
  <si>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</si>
  <si>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</si>
  <si>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</si>
  <si>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</si>
  <si>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</si>
  <si>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</si>
  <si>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</si>
  <si>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</si>
  <si>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</si>
  <si>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</si>
  <si>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</si>
  <si>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</si>
  <si>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</si>
  <si>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</si>
  <si>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</si>
  <si>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</si>
  <si>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</si>
  <si>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</si>
  <si>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</si>
  <si>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</si>
  <si>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</si>
  <si>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</si>
  <si>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</si>
  <si>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</si>
  <si>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</si>
  <si>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</si>
  <si>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</si>
  <si>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</si>
  <si>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</si>
  <si>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</si>
  <si>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</si>
  <si>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</si>
  <si>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</si>
  <si>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</si>
  <si>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</si>
  <si>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</si>
  <si>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</si>
  <si>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</si>
  <si>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</si>
  <si>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</si>
  <si>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</si>
  <si>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</si>
  <si>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</si>
  <si>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</si>
  <si>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</si>
  <si>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</si>
  <si>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</si>
  <si>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</si>
  <si>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</si>
  <si>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</si>
  <si>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</si>
  <si>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</si>
  <si>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</si>
  <si>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</si>
  <si>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</si>
  <si>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</si>
  <si>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</si>
  <si>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</si>
  <si>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</si>
  <si>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</si>
  <si>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</si>
  <si>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</si>
  <si>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</si>
  <si>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</si>
  <si>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</si>
  <si>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</si>
  <si>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</si>
  <si>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</si>
  <si>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</si>
  <si>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</si>
  <si>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</si>
  <si>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</si>
  <si>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</si>
  <si>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</si>
  <si>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</si>
  <si>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</si>
  <si>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</si>
  <si>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</si>
  <si>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</si>
  <si>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</si>
  <si>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</si>
  <si>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</si>
  <si>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</si>
  <si>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</si>
  <si>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</si>
  <si>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</si>
  <si>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</si>
  <si>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</si>
  <si>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</si>
  <si>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</si>
  <si>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</si>
  <si>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</si>
  <si>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</si>
  <si>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</si>
  <si>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</si>
  <si>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</si>
  <si>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</si>
  <si>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</si>
  <si>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</si>
  <si>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</si>
  <si>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</si>
  <si>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</si>
  <si>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</si>
  <si>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</si>
  <si>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</si>
  <si>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</si>
  <si>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</si>
  <si>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</si>
  <si>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</si>
  <si>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</si>
  <si>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</si>
  <si>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</si>
  <si>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</si>
  <si>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</si>
  <si>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</si>
  <si>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</si>
  <si>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</si>
  <si>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</si>
  <si>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</si>
  <si>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</si>
  <si>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</si>
  <si>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</si>
  <si>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</si>
  <si>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</si>
  <si>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</si>
  <si>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</si>
  <si>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</si>
  <si>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</si>
  <si>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</si>
  <si>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</si>
  <si>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</si>
  <si>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</si>
  <si>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</si>
  <si>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</si>
  <si>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</si>
  <si>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</si>
  <si>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</si>
  <si>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</si>
  <si>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</si>
  <si>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</si>
  <si>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</si>
  <si>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</si>
  <si>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</si>
  <si>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</si>
  <si>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</si>
  <si>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</si>
  <si>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</si>
  <si>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</si>
  <si>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</si>
  <si>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</si>
  <si>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</si>
  <si>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</si>
  <si>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</si>
  <si>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</si>
  <si>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</si>
  <si>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</si>
  <si>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</si>
  <si>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</si>
  <si>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</si>
  <si>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</si>
  <si>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</si>
  <si>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</si>
  <si>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</si>
  <si>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</si>
  <si>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</si>
  <si>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</si>
  <si>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</si>
  <si>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</si>
  <si>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</si>
  <si>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</si>
  <si>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</si>
  <si>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</si>
  <si>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</si>
  <si>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</si>
  <si>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</si>
  <si>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</si>
  <si>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</si>
  <si>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</si>
  <si>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</si>
  <si>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</si>
  <si>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</si>
  <si>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</si>
  <si>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</si>
  <si>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</si>
  <si>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</si>
  <si>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</si>
  <si>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</si>
  <si>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</si>
  <si>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</si>
  <si>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</si>
  <si>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</si>
  <si>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</si>
  <si>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</si>
  <si>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</si>
  <si>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</si>
  <si>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</si>
  <si>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</si>
  <si>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</si>
  <si>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</si>
  <si>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</si>
  <si>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</si>
  <si>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</si>
  <si>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</si>
  <si>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</si>
  <si>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</si>
  <si>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</si>
  <si>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</si>
  <si>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</si>
  <si>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</si>
  <si>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</si>
  <si>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</si>
  <si>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</si>
  <si>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</si>
  <si>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</si>
  <si>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</si>
  <si>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</si>
  <si>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</si>
  <si>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</si>
  <si>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</si>
  <si>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</si>
  <si>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</si>
  <si>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</si>
  <si>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</si>
  <si>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</si>
  <si>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</si>
  <si>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</si>
  <si>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</si>
  <si>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</si>
  <si>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</si>
  <si>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</si>
  <si>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</si>
  <si>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</si>
  <si>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</si>
  <si>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</si>
  <si>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</si>
  <si>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</si>
  <si>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</si>
  <si>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</si>
  <si>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</si>
  <si>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</si>
  <si>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</si>
  <si>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</si>
  <si>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</si>
  <si>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</si>
  <si>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</si>
  <si>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</si>
  <si>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</si>
  <si>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</si>
  <si>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</si>
  <si>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</si>
  <si>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</si>
  <si>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</si>
  <si>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</si>
  <si>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</si>
  <si>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</si>
  <si>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</si>
  <si>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</si>
  <si>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</si>
  <si>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</si>
  <si>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</si>
  <si>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</si>
  <si>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</si>
  <si>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</si>
  <si>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</si>
  <si>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</si>
  <si>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</si>
  <si>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</si>
  <si>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</si>
  <si>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</si>
  <si>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</si>
  <si>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</si>
  <si>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</si>
  <si>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</si>
  <si>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</si>
  <si>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</si>
  <si>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</si>
  <si>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</si>
  <si>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</si>
  <si>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</si>
  <si>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</si>
  <si>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</si>
  <si>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</si>
  <si>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</si>
  <si>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</si>
  <si>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</si>
  <si>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</si>
  <si>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</si>
  <si>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</si>
  <si>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</si>
  <si>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</si>
  <si>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</si>
  <si>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</si>
  <si>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</si>
  <si>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</si>
  <si>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</si>
  <si>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</si>
  <si>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</si>
  <si>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</si>
  <si>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</si>
  <si>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</si>
  <si>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</si>
  <si>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</si>
  <si>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</si>
  <si>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</si>
  <si>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</si>
  <si>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</si>
  <si>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</si>
  <si>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</si>
  <si>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</si>
  <si>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</si>
  <si>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</si>
  <si>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</si>
  <si>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</si>
  <si>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</si>
  <si>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</si>
  <si>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</si>
  <si>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</si>
  <si>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</si>
  <si>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</si>
  <si>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</si>
  <si>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</si>
  <si>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</si>
  <si>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</si>
  <si>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</si>
  <si>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</si>
  <si>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</si>
  <si>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</si>
  <si>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</si>
  <si>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</si>
  <si>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</si>
  <si>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</si>
  <si>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</si>
  <si>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</si>
  <si>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</si>
  <si>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</si>
  <si>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</si>
  <si>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</si>
  <si>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</si>
  <si>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</si>
  <si>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</si>
  <si>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</si>
  <si>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</si>
  <si>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</si>
  <si>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</si>
  <si>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</si>
  <si>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</si>
  <si>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</si>
  <si>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</si>
  <si>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</si>
  <si>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</si>
  <si>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</si>
  <si>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</si>
  <si>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</si>
  <si>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</si>
  <si>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</si>
  <si>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</si>
  <si>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</si>
  <si>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</si>
  <si>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</si>
  <si>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</si>
  <si>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</si>
  <si>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</si>
  <si>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</si>
  <si>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</si>
  <si>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</si>
  <si>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</si>
  <si>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</si>
  <si>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</si>
  <si>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</si>
  <si>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</si>
  <si>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</si>
  <si>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</si>
  <si>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</si>
  <si>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</si>
  <si>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</si>
  <si>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</si>
  <si>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</si>
  <si>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</si>
  <si>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</si>
  <si>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</si>
  <si>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</si>
  <si>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</si>
  <si>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</si>
  <si>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</si>
  <si>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</si>
  <si>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</si>
  <si>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</si>
  <si>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</si>
  <si>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</si>
  <si>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</si>
  <si>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</si>
  <si>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</si>
  <si>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</si>
  <si>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</si>
  <si>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</si>
  <si>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</si>
  <si>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</si>
  <si>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</si>
  <si>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</si>
  <si>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</si>
  <si>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</si>
  <si>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</si>
  <si>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</si>
  <si>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</si>
  <si>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</si>
  <si>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</si>
  <si>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</si>
  <si>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</si>
  <si>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</si>
  <si>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</si>
  <si>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</si>
  <si>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</si>
  <si>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</si>
  <si>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</si>
  <si>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</si>
  <si>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</si>
  <si>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</si>
  <si>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</si>
  <si>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</si>
  <si>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</si>
  <si>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</si>
  <si>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</si>
  <si>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</si>
  <si>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</si>
  <si>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</si>
  <si>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</si>
  <si>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</si>
  <si>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</si>
  <si>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</si>
  <si>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</si>
  <si>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</si>
  <si>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</si>
  <si>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</si>
  <si>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</si>
  <si>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</si>
  <si>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</si>
  <si>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</si>
  <si>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</si>
  <si>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</si>
  <si>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</si>
  <si>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</si>
  <si>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</si>
  <si>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</si>
  <si>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</si>
  <si>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</si>
  <si>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</si>
  <si>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</si>
  <si>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</si>
  <si>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</si>
  <si>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</si>
  <si>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</si>
  <si>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</si>
  <si>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</si>
  <si>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</si>
  <si>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</si>
  <si>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</si>
  <si>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</si>
  <si>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</si>
  <si>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</si>
  <si>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</si>
  <si>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</si>
  <si>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</si>
  <si>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</si>
  <si>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</si>
  <si>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</si>
  <si>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</si>
  <si>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</si>
  <si>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</si>
  <si>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</si>
  <si>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</si>
  <si>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</si>
  <si>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</si>
  <si>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</si>
  <si>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</si>
  <si>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</si>
  <si>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</si>
  <si>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</si>
  <si>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</si>
  <si>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</si>
  <si>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</si>
  <si>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</si>
  <si>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</si>
  <si>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</si>
  <si>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</si>
  <si>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</si>
  <si>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</si>
  <si>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</si>
  <si>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</si>
  <si>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</si>
  <si>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</si>
  <si>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</si>
  <si>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</si>
  <si>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</si>
  <si>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</si>
  <si>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</si>
  <si>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</si>
  <si>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</si>
  <si>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</si>
  <si>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</si>
  <si>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</si>
  <si>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</si>
  <si>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</si>
  <si>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</si>
  <si>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</si>
  <si>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</si>
  <si>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</si>
  <si>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</si>
  <si>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</si>
  <si>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</si>
  <si>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</si>
  <si>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</si>
  <si>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</si>
  <si>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</si>
  <si>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</si>
  <si>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</si>
  <si>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</si>
  <si>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</si>
  <si>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</si>
  <si>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</si>
  <si>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</si>
  <si>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</si>
  <si>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</si>
  <si>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</si>
  <si>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</si>
  <si>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</si>
  <si>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</si>
  <si>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</si>
  <si>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</si>
  <si>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</si>
  <si>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</si>
  <si>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</si>
  <si>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</si>
  <si>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</si>
  <si>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</si>
  <si>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</si>
  <si>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</si>
  <si>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</si>
  <si>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</si>
  <si>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</si>
  <si>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</si>
  <si>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</si>
  <si>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</si>
  <si>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</si>
  <si>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</si>
  <si>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</si>
  <si>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</si>
  <si>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</si>
  <si>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</si>
  <si>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</si>
  <si>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</si>
  <si>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</si>
  <si>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</si>
  <si>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</si>
  <si>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</si>
  <si>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</si>
  <si>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</si>
  <si>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</si>
  <si>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</si>
  <si>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</si>
  <si>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</si>
  <si>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</si>
  <si>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</si>
  <si>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</si>
  <si>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</si>
  <si>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</si>
  <si>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</si>
  <si>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</si>
  <si>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</si>
  <si>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</si>
  <si>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</si>
  <si>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</si>
  <si>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</si>
  <si>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</si>
  <si>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</si>
  <si>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</si>
  <si>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</si>
  <si>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</si>
  <si>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</si>
  <si>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</si>
  <si>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</si>
  <si>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</si>
  <si>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</si>
  <si>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</si>
  <si>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</si>
  <si>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</si>
  <si>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</si>
  <si>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</si>
  <si>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</si>
  <si>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</si>
  <si>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</si>
  <si>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</si>
  <si>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</si>
  <si>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</si>
  <si>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</si>
  <si>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</si>
  <si>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</si>
  <si>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</si>
  <si>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</si>
  <si>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</si>
  <si>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</si>
  <si>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</si>
  <si>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</si>
  <si>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</si>
  <si>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</si>
  <si>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</si>
  <si>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</si>
  <si>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</si>
  <si>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</si>
  <si>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</si>
  <si>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</si>
  <si>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</si>
  <si>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</si>
  <si>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</si>
  <si>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</si>
  <si>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</si>
  <si>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</si>
  <si>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</si>
  <si>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</si>
  <si>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</si>
  <si>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</si>
  <si>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</si>
  <si>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</si>
  <si>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</si>
  <si>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</si>
  <si>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</si>
  <si>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</si>
  <si>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</si>
  <si>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</si>
  <si>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</si>
  <si>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</si>
  <si>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</si>
  <si>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</si>
  <si>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</si>
  <si>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</si>
  <si>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</si>
  <si>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</si>
  <si>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</si>
  <si>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</si>
  <si>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</si>
  <si>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</si>
  <si>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</si>
  <si>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</si>
  <si>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</si>
  <si>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</si>
  <si>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</si>
  <si>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</si>
  <si>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</si>
  <si>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</si>
  <si>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</si>
  <si>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</si>
  <si>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</si>
  <si>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</si>
  <si>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</si>
  <si>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</si>
  <si>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</si>
  <si>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</si>
  <si>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</si>
  <si>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</si>
  <si>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</si>
  <si>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</si>
  <si>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</si>
  <si>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</si>
  <si>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</si>
  <si>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</si>
  <si>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</si>
  <si>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</si>
  <si>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</si>
  <si>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</si>
  <si>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</si>
  <si>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</si>
  <si>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</si>
  <si>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</si>
  <si>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</si>
  <si>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</si>
  <si>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</si>
  <si>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</si>
  <si>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</si>
  <si>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</si>
  <si>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</si>
  <si>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</si>
  <si>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</si>
  <si>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</si>
  <si>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</si>
  <si>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</si>
  <si>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</si>
  <si>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</si>
  <si>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</si>
  <si>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</si>
  <si>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</si>
  <si>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</si>
  <si>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</si>
  <si>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</si>
  <si>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</si>
  <si>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</si>
  <si>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</si>
  <si>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</si>
  <si>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</si>
  <si>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</si>
  <si>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</si>
  <si>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</si>
  <si>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</si>
  <si>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</si>
  <si>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</si>
  <si>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</si>
  <si>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</si>
  <si>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</si>
  <si>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</si>
  <si>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</si>
  <si>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</si>
  <si>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</si>
  <si>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</si>
  <si>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</si>
  <si>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</si>
  <si>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</si>
  <si>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</si>
  <si>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</si>
  <si>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</si>
  <si>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</si>
  <si>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</si>
  <si>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</si>
  <si>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</si>
  <si>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</si>
  <si>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</si>
  <si>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</si>
  <si>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</si>
  <si>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</si>
  <si>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</si>
  <si>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</si>
  <si>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</si>
  <si>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</si>
  <si>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</si>
  <si>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</si>
  <si>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</si>
  <si>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</si>
  <si>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</si>
  <si>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</si>
  <si>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</si>
  <si>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</si>
  <si>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</si>
  <si>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</si>
  <si>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</si>
  <si>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</si>
  <si>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</si>
  <si>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</si>
  <si>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</si>
  <si>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</si>
  <si>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</si>
  <si>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</si>
  <si>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</si>
  <si>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</si>
  <si>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</si>
  <si>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</si>
  <si>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</si>
  <si>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</si>
  <si>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</si>
  <si>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</si>
  <si>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</si>
  <si>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</si>
  <si>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</si>
  <si>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</si>
  <si>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</si>
  <si>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</si>
  <si>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</si>
  <si>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</si>
  <si>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</si>
  <si>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</si>
  <si>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</si>
  <si>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</si>
  <si>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</si>
  <si>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</si>
  <si>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</si>
  <si>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</si>
  <si>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</si>
  <si>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</si>
  <si>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</si>
  <si>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</si>
  <si>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</si>
  <si>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</si>
  <si>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</si>
  <si>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</si>
  <si>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</si>
  <si>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</si>
  <si>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</si>
  <si>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</si>
  <si>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</si>
  <si>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</si>
  <si>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</si>
  <si>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</si>
  <si>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</si>
  <si>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</si>
  <si>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</si>
  <si>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</si>
  <si>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</si>
  <si>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</si>
  <si>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</si>
  <si>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</si>
  <si>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</si>
  <si>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</si>
  <si>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</si>
  <si>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</si>
  <si>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</si>
  <si>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</si>
  <si>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</si>
  <si>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</si>
  <si>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</si>
  <si>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</si>
  <si>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</si>
  <si>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</si>
  <si>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</si>
  <si>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</si>
  <si>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</si>
  <si>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</si>
  <si>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</si>
  <si>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</si>
  <si>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</si>
  <si>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</si>
  <si>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</si>
  <si>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</si>
  <si>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</si>
  <si>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</si>
  <si>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</si>
  <si>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</si>
  <si>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</si>
  <si>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</si>
  <si>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</si>
  <si>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</si>
  <si>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</si>
  <si>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</si>
  <si>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</si>
  <si>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</si>
  <si>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</si>
  <si>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</si>
  <si>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</si>
  <si>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</si>
  <si>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</si>
  <si>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</si>
  <si>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</si>
  <si>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</si>
  <si>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</si>
  <si>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</si>
  <si>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</si>
  <si>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</si>
  <si>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</si>
  <si>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</si>
  <si>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</si>
  <si>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</si>
  <si>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</si>
  <si>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</si>
  <si>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</si>
  <si>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</si>
  <si>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</si>
  <si>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</si>
  <si>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</si>
  <si>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</si>
  <si>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</si>
  <si>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</si>
  <si>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</si>
  <si>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</si>
  <si>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</si>
  <si>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</si>
  <si>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</si>
  <si>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</si>
  <si>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</si>
  <si>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</si>
  <si>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</si>
  <si>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</si>
  <si>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</si>
  <si>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</si>
  <si>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</si>
  <si>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</si>
  <si>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</si>
  <si>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</si>
  <si>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</si>
  <si>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</si>
  <si>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</si>
  <si>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</si>
  <si>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</si>
  <si>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</si>
  <si>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</si>
  <si>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</si>
  <si>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</si>
  <si>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</si>
  <si>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</si>
  <si>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</si>
  <si>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</si>
  <si>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</si>
  <si>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</si>
  <si>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</si>
  <si>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</si>
  <si>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</si>
  <si>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</si>
  <si>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</si>
  <si>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</si>
  <si>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</si>
  <si>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</si>
  <si>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</si>
  <si>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</si>
  <si>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</si>
  <si>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</si>
  <si>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</si>
  <si>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</si>
  <si>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</si>
  <si>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</si>
  <si>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</si>
  <si>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</si>
  <si>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</si>
  <si>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</si>
  <si>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</si>
  <si>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</si>
  <si>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</si>
  <si>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</si>
  <si>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</si>
  <si>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</si>
  <si>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</si>
  <si>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</si>
  <si>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</si>
  <si>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</si>
  <si>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</si>
  <si>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</si>
  <si>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</si>
  <si>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</si>
  <si>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</si>
  <si>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</si>
  <si>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</si>
  <si>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</si>
  <si>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</si>
  <si>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</si>
  <si>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</si>
  <si>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</si>
  <si>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</si>
  <si>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</si>
  <si>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</si>
  <si>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</si>
  <si>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</si>
  <si>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</si>
  <si>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</si>
  <si>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</si>
  <si>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</si>
  <si>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</si>
  <si>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</si>
  <si>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</si>
  <si>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</si>
  <si>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</si>
  <si>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</si>
  <si>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</si>
  <si>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</si>
  <si>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</si>
  <si>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</si>
  <si>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</si>
  <si>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</si>
  <si>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</si>
  <si>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</si>
  <si>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</si>
  <si>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</si>
  <si>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</si>
  <si>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</si>
  <si>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</si>
  <si>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</si>
  <si>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</si>
  <si>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</si>
  <si>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</si>
  <si>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</si>
  <si>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</si>
  <si>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</si>
  <si>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</si>
  <si>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</si>
  <si>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</si>
  <si>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</si>
  <si>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</si>
  <si>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</si>
  <si>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</si>
  <si>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</si>
  <si>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</si>
  <si>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</si>
  <si>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</si>
  <si>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</si>
  <si>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</si>
  <si>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</si>
  <si>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</si>
  <si>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</si>
  <si>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</si>
  <si>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</si>
  <si>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</si>
  <si>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</si>
  <si>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</si>
  <si>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</si>
  <si>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</si>
  <si>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</si>
  <si>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</si>
  <si>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</si>
  <si>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</si>
  <si>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</si>
  <si>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</si>
  <si>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</si>
  <si>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</si>
  <si>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</si>
  <si>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</si>
  <si>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</si>
  <si>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</si>
  <si>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</si>
  <si>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</si>
  <si>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</si>
  <si>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</si>
  <si>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</si>
  <si>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</si>
  <si>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</si>
  <si>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</si>
  <si>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</si>
  <si>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</si>
  <si>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</si>
  <si>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</si>
  <si>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</si>
  <si>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</si>
  <si>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</si>
  <si>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</si>
  <si>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</si>
  <si>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</si>
  <si>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</si>
  <si>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</si>
  <si>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</si>
  <si>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</si>
  <si>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</si>
  <si>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</si>
  <si>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</si>
  <si>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</si>
  <si>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</si>
  <si>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</si>
  <si>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</si>
  <si>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</si>
  <si>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</si>
  <si>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</si>
  <si>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</si>
  <si>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</si>
  <si>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</si>
  <si>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</si>
  <si>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</si>
  <si>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</si>
  <si>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</si>
  <si>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</si>
  <si>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</si>
  <si>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</si>
  <si>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</si>
  <si>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</si>
  <si>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</si>
  <si>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</si>
  <si>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</si>
  <si>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</si>
  <si>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</si>
  <si>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</si>
  <si>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</si>
  <si>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</si>
  <si>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</si>
  <si>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</si>
  <si>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</si>
  <si>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</si>
  <si>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</si>
  <si>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</si>
  <si>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</si>
  <si>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</si>
  <si>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</si>
  <si>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</si>
  <si>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</si>
  <si>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</si>
  <si>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</si>
  <si>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</si>
  <si>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</si>
  <si>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</si>
  <si>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</si>
  <si>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</si>
  <si>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</si>
  <si>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</si>
  <si>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</si>
  <si>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</si>
  <si>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</si>
  <si>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</si>
  <si>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</si>
  <si>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</si>
  <si>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</si>
  <si>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</si>
  <si>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</si>
  <si>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</si>
  <si>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</si>
  <si>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</si>
  <si>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</si>
  <si>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</si>
  <si>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</si>
  <si>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</si>
  <si>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</si>
  <si>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</si>
  <si>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</si>
  <si>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</si>
  <si>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</si>
  <si>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</si>
  <si>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</si>
  <si>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</si>
  <si>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</si>
  <si>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</si>
  <si>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</si>
  <si>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</si>
  <si>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</si>
  <si>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</si>
  <si>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</si>
  <si>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</si>
  <si>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</si>
  <si>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</si>
  <si>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</si>
  <si>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</si>
  <si>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</si>
  <si>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</si>
  <si>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</si>
  <si>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</si>
  <si>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</si>
  <si>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</si>
  <si>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</si>
  <si>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</si>
  <si>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</si>
  <si>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</si>
  <si>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</si>
  <si>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</si>
  <si>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</si>
  <si>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</si>
  <si>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</si>
  <si>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</si>
  <si>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</si>
  <si>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</si>
  <si>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</si>
  <si>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</si>
  <si>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</si>
  <si>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</si>
  <si>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</si>
  <si>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</si>
  <si>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</si>
  <si>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</si>
  <si>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</si>
  <si>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</si>
  <si>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</si>
  <si>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</si>
  <si>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</si>
  <si>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</si>
  <si>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</si>
  <si>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</si>
  <si>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</si>
  <si>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</si>
  <si>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</si>
  <si>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</si>
  <si>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</si>
  <si>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</si>
  <si>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</si>
  <si>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</si>
  <si>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</si>
  <si>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</si>
  <si>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</si>
  <si>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</si>
  <si>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</si>
  <si>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</si>
  <si>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</si>
  <si>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</si>
  <si>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</si>
  <si>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</si>
  <si>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</si>
  <si>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</si>
  <si>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</si>
  <si>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</si>
  <si>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</si>
  <si>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</si>
  <si>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</si>
  <si>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</si>
  <si>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</si>
  <si>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</si>
  <si>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</si>
  <si>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</si>
  <si>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</si>
  <si>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</si>
  <si>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</si>
  <si>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</si>
  <si>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</si>
  <si>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</si>
  <si>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</si>
  <si>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</si>
  <si>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</si>
  <si>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</si>
  <si>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</si>
  <si>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</si>
  <si>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</si>
  <si>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</si>
  <si>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</si>
  <si>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</si>
  <si>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</si>
  <si>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</si>
  <si>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</si>
  <si>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</si>
  <si>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</si>
  <si>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</si>
  <si>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</si>
  <si>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</si>
  <si>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</si>
  <si>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</si>
  <si>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</si>
  <si>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</si>
  <si>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</si>
  <si>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</si>
  <si>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</si>
  <si>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</si>
  <si>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</si>
  <si>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</si>
  <si>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</si>
  <si>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</si>
  <si>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</si>
  <si>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</si>
  <si>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</si>
  <si>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</si>
  <si>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</si>
  <si>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</si>
  <si>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</si>
  <si>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</si>
  <si>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</si>
  <si>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</si>
  <si>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</si>
  <si>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</si>
  <si>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</si>
  <si>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</si>
  <si>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</si>
  <si>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</si>
  <si>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</si>
  <si>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</si>
  <si>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</si>
  <si>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</si>
  <si>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</si>
  <si>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</si>
  <si>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</si>
  <si>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</si>
  <si>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</si>
  <si>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</si>
  <si>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</si>
  <si>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</si>
  <si>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</si>
  <si>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</si>
  <si>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</si>
  <si>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</si>
  <si>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</si>
  <si>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</si>
  <si>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</si>
  <si>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</si>
  <si>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</si>
  <si>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</si>
  <si>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</si>
  <si>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</si>
  <si>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</si>
  <si>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</si>
  <si>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</si>
  <si>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</si>
  <si>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</si>
  <si>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</si>
  <si>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</si>
  <si>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</si>
  <si>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</si>
  <si>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</si>
  <si>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</si>
  <si>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</si>
  <si>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</si>
  <si>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</si>
  <si>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</si>
  <si>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</si>
  <si>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</si>
  <si>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</si>
  <si>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</si>
  <si>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</si>
  <si>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</si>
  <si>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</si>
  <si>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</si>
  <si>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</si>
  <si>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</si>
  <si>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</si>
  <si>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</si>
  <si>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</si>
  <si>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</si>
  <si>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</si>
  <si>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</si>
  <si>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</si>
  <si>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</si>
  <si>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</si>
  <si>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</si>
  <si>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</si>
  <si>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</si>
  <si>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</si>
  <si>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</si>
  <si>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</si>
  <si>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</si>
  <si>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</si>
  <si>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</si>
  <si>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</si>
  <si>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</si>
  <si>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</si>
  <si>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</si>
  <si>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</si>
  <si>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</si>
  <si>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</si>
  <si>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</si>
  <si>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</si>
  <si>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</si>
  <si>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</si>
  <si>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</si>
  <si>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</si>
  <si>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</si>
  <si>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</si>
  <si>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</si>
  <si>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</si>
  <si>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</si>
  <si>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</si>
  <si>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</si>
  <si>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</si>
  <si>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</si>
  <si>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</si>
  <si>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</si>
  <si>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</si>
  <si>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</si>
  <si>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</si>
  <si>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</si>
  <si>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</si>
  <si>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</si>
  <si>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</si>
  <si>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</si>
  <si>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</si>
  <si>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</si>
  <si>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</si>
  <si>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</si>
  <si>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</si>
  <si>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</si>
  <si>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</si>
  <si>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</si>
  <si>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</si>
  <si>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</si>
  <si>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</si>
  <si>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</si>
  <si>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</si>
  <si>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</si>
  <si>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</si>
  <si>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</si>
  <si>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</si>
  <si>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</si>
  <si>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</si>
  <si>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</si>
  <si>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</si>
  <si>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</si>
  <si>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</si>
  <si>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</si>
  <si>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</si>
  <si>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</si>
  <si>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</si>
  <si>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</si>
  <si>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</si>
  <si>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</si>
  <si>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</si>
  <si>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</si>
  <si>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</si>
  <si>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</si>
  <si>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</si>
  <si>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</si>
  <si>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</si>
  <si>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</si>
  <si>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</si>
  <si>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</si>
  <si>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</si>
  <si>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</si>
  <si>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</si>
  <si>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</si>
  <si>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</si>
  <si>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</si>
  <si>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</si>
  <si>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</si>
  <si>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</si>
  <si>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</si>
  <si>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</si>
  <si>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</si>
  <si>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</si>
  <si>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</si>
  <si>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</si>
  <si>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</si>
  <si>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</si>
  <si>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</si>
  <si>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</si>
  <si>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</si>
  <si>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</si>
  <si>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</si>
  <si>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</si>
  <si>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</si>
  <si>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</si>
  <si>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</si>
  <si>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</si>
  <si>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</si>
  <si>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</si>
  <si>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</si>
  <si>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</si>
  <si>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</si>
  <si>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</si>
  <si>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</si>
  <si>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</si>
  <si>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</si>
  <si>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</si>
  <si>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</si>
  <si>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</si>
  <si>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</si>
  <si>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</si>
  <si>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</si>
  <si>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</si>
  <si>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</si>
  <si>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</si>
  <si>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</si>
  <si>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</si>
  <si>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</si>
  <si>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</si>
  <si>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</si>
  <si>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</si>
  <si>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</si>
  <si>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</si>
  <si>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</si>
  <si>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</si>
  <si>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</si>
  <si>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</si>
  <si>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</si>
  <si>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</si>
  <si>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</si>
  <si>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</si>
  <si>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</si>
  <si>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</si>
  <si>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</si>
  <si>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</si>
  <si>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</si>
  <si>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</si>
  <si>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</si>
  <si>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</si>
  <si>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</si>
  <si>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</si>
  <si>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</si>
  <si>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</si>
  <si>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</si>
  <si>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</si>
  <si>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</si>
  <si>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</si>
  <si>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</si>
  <si>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</si>
  <si>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</si>
  <si>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</si>
  <si>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</si>
  <si>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</si>
  <si>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</si>
  <si>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</si>
  <si>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</si>
  <si>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</si>
  <si>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</si>
  <si>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</si>
  <si>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</si>
  <si>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</si>
  <si>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</si>
  <si>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</si>
  <si>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</si>
  <si>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</si>
  <si>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</si>
  <si>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</si>
  <si>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</si>
  <si>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</si>
  <si>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</si>
  <si>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</si>
  <si>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</si>
  <si>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</si>
  <si>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</si>
  <si>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</si>
  <si>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</si>
  <si>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</si>
  <si>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</si>
  <si>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</si>
  <si>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</si>
  <si>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</si>
  <si>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</si>
  <si>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</si>
  <si>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</si>
  <si>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</si>
  <si>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</si>
  <si>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</si>
  <si>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</si>
  <si>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</si>
  <si>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</si>
  <si>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</si>
  <si>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</si>
  <si>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</si>
  <si>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</si>
  <si>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</si>
  <si>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</si>
  <si>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</si>
  <si>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</si>
  <si>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</si>
  <si>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</si>
  <si>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</si>
  <si>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</si>
  <si>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</si>
  <si>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</si>
  <si>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</si>
  <si>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</si>
  <si>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</si>
  <si>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</si>
  <si>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</si>
  <si>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</si>
  <si>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</si>
  <si>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</si>
  <si>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</si>
  <si>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</si>
  <si>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</si>
  <si>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</si>
  <si>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</si>
  <si>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</si>
  <si>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</si>
  <si>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</si>
  <si>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</si>
  <si>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</si>
  <si>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</si>
  <si>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</si>
  <si>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</si>
  <si>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</si>
  <si>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</si>
  <si>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</si>
  <si>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</si>
  <si>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</si>
  <si>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</si>
  <si>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</si>
  <si>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</si>
  <si>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</si>
  <si>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</si>
  <si>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</si>
  <si>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</si>
  <si>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</si>
  <si>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</si>
  <si>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</si>
  <si>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</si>
  <si>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</si>
  <si>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</si>
  <si>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</si>
  <si>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</si>
  <si>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</si>
  <si>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</si>
  <si>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</si>
  <si>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</si>
  <si>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</si>
  <si>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</si>
  <si>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</si>
  <si>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</si>
  <si>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</si>
  <si>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</si>
  <si>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</si>
  <si>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</si>
  <si>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</si>
  <si>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</si>
  <si>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</si>
  <si>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</si>
  <si>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</si>
  <si>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</si>
  <si>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</si>
  <si>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</si>
  <si>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</si>
  <si>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</si>
  <si>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</si>
  <si>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</si>
  <si>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</si>
  <si>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</si>
  <si>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</si>
  <si>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</si>
  <si>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</si>
  <si>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</si>
  <si>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</si>
  <si>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</si>
  <si>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</si>
  <si>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</si>
  <si>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</si>
  <si>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</si>
  <si>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</si>
  <si>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</si>
  <si>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</si>
  <si>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</si>
  <si>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</si>
  <si>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</si>
  <si>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</si>
  <si>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</si>
  <si>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</si>
  <si>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</si>
  <si>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</si>
  <si>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</si>
  <si>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</si>
  <si>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</si>
  <si>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</si>
  <si>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</si>
  <si>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</si>
  <si>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</si>
  <si>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</si>
  <si>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</si>
  <si>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</si>
  <si>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</si>
  <si>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</si>
  <si>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</si>
  <si>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</si>
  <si>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</si>
  <si>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</si>
  <si>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</si>
  <si>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</si>
  <si>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</si>
  <si>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</si>
  <si>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</si>
  <si>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</si>
  <si>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</si>
  <si>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</si>
  <si>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</si>
  <si>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</si>
  <si>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</si>
  <si>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</si>
  <si>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</si>
  <si>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</si>
  <si>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</si>
  <si>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</si>
  <si>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</si>
  <si>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</si>
  <si>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</si>
  <si>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</si>
  <si>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</si>
  <si>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</si>
  <si>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</si>
  <si>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</si>
  <si>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</si>
  <si>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</si>
  <si>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</si>
  <si>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</si>
  <si>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</si>
  <si>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</si>
  <si>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</si>
  <si>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</si>
  <si>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</si>
  <si>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</si>
  <si>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</si>
  <si>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</si>
  <si>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</si>
  <si>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</si>
  <si>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</si>
  <si>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</si>
  <si>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</si>
  <si>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</si>
  <si>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</si>
  <si>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</si>
  <si>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</si>
  <si>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</si>
  <si>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</si>
  <si>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</si>
  <si>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</si>
  <si>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</si>
  <si>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</si>
  <si>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</si>
  <si>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</si>
  <si>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</si>
  <si>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</si>
  <si>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</si>
  <si>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</si>
  <si>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</si>
  <si>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</si>
  <si>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</si>
  <si>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</si>
  <si>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</si>
  <si>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</si>
  <si>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</si>
  <si>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</si>
  <si>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</si>
  <si>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</si>
  <si>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</si>
  <si>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</si>
  <si>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</si>
  <si>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</si>
  <si>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</si>
  <si>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</si>
  <si>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</si>
  <si>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</si>
  <si>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</si>
  <si>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</si>
  <si>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</si>
  <si>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</si>
  <si>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</si>
  <si>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</si>
  <si>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</si>
  <si>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</si>
  <si>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</si>
  <si>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</si>
  <si>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</si>
  <si>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</si>
  <si>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</si>
  <si>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</si>
  <si>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</si>
  <si>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</si>
  <si>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</si>
  <si>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</si>
  <si>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</si>
  <si>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</si>
  <si>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</si>
  <si>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</si>
  <si>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</si>
  <si>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</si>
  <si>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</si>
  <si>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</si>
  <si>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</si>
  <si>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</si>
  <si>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</si>
  <si>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</si>
  <si>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</si>
  <si>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</si>
  <si>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</si>
  <si>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</si>
  <si>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</si>
  <si>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</si>
  <si>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</si>
  <si>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</si>
  <si>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</si>
  <si>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</si>
  <si>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</si>
  <si>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</si>
  <si>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</si>
  <si>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</si>
  <si>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</si>
  <si>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</si>
  <si>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</si>
  <si>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</si>
  <si>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</si>
  <si>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</si>
  <si>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</si>
  <si>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</si>
  <si>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</si>
  <si>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</si>
  <si>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</si>
  <si>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</si>
  <si>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</si>
  <si>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</si>
  <si>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</si>
  <si>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</si>
  <si>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</si>
  <si>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</si>
  <si>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</si>
  <si>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</si>
  <si>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</si>
  <si>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</si>
  <si>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</si>
  <si>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</si>
  <si>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</si>
  <si>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</si>
  <si>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</si>
  <si>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</si>
  <si>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</si>
  <si>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</si>
  <si>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</si>
  <si>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</si>
  <si>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</si>
  <si>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</si>
  <si>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</si>
  <si>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</si>
  <si>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</si>
  <si>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</si>
  <si>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</si>
  <si>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</si>
  <si>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</si>
  <si>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</si>
  <si>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</si>
  <si>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</si>
  <si>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</si>
  <si>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</si>
  <si>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</si>
  <si>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</si>
  <si>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</si>
  <si>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</si>
  <si>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</si>
  <si>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</si>
  <si>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</si>
  <si>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</si>
  <si>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</si>
  <si>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</si>
  <si>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</si>
  <si>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</si>
  <si>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</si>
  <si>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</si>
  <si>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</si>
  <si>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</si>
  <si>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</si>
  <si>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</si>
  <si>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</si>
  <si>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</si>
  <si>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</si>
  <si>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</si>
  <si>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</si>
  <si>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</si>
  <si>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</si>
  <si>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</si>
  <si>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</si>
  <si>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</si>
  <si>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</si>
  <si>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</si>
  <si>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</si>
  <si>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</si>
  <si>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</si>
  <si>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</si>
  <si>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</si>
  <si>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</si>
  <si>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</si>
  <si>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</si>
  <si>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</si>
  <si>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</si>
  <si>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</si>
  <si>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</si>
  <si>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</si>
  <si>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</si>
  <si>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</si>
  <si>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</si>
  <si>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</si>
  <si>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</si>
  <si>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</si>
  <si>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</si>
  <si>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</si>
  <si>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</si>
  <si>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</si>
  <si>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</si>
  <si>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</si>
  <si>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</si>
  <si>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</si>
  <si>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</si>
  <si>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</si>
  <si>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</si>
  <si>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</si>
  <si>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</si>
  <si>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</si>
  <si>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</si>
  <si>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</si>
  <si>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</si>
  <si>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</si>
  <si>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</si>
  <si>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</si>
  <si>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</si>
  <si>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</si>
  <si>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</si>
  <si>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</si>
  <si>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</si>
  <si>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</si>
  <si>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</si>
  <si>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</si>
  <si>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</si>
  <si>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</si>
  <si>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</si>
  <si>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</si>
  <si>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</si>
  <si>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</si>
  <si>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</si>
  <si>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</si>
  <si>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</si>
  <si>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</si>
  <si>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</si>
  <si>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</si>
  <si>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</si>
  <si>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</si>
  <si>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</si>
  <si>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</si>
  <si>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</si>
  <si>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</si>
  <si>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</si>
  <si>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</si>
  <si>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</si>
  <si>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</si>
  <si>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</si>
  <si>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</si>
  <si>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</si>
  <si>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</si>
  <si>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</si>
  <si>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</si>
  <si>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</si>
  <si>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</si>
  <si>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</si>
  <si>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</si>
  <si>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</si>
  <si>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</si>
  <si>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</si>
  <si>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</si>
  <si>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</si>
  <si>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</si>
  <si>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</si>
  <si>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</si>
  <si>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</si>
  <si>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</si>
  <si>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</si>
  <si>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</si>
  <si>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</si>
  <si>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</si>
  <si>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</si>
  <si>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</si>
  <si>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</si>
  <si>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</si>
  <si>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</si>
  <si>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</si>
  <si>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</si>
  <si>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</si>
  <si>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</si>
  <si>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</si>
  <si>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</si>
  <si>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</si>
  <si>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</si>
  <si>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</si>
  <si>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</si>
  <si>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</si>
  <si>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</si>
  <si>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</si>
  <si>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</si>
  <si>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</si>
  <si>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</si>
  <si>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</si>
  <si>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</si>
  <si>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</si>
  <si>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</si>
  <si>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</si>
  <si>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</si>
  <si>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</si>
  <si>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</si>
  <si>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</si>
  <si>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</si>
  <si>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</si>
  <si>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</si>
  <si>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</si>
  <si>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</si>
  <si>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</si>
  <si>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</si>
  <si>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</si>
  <si>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</si>
  <si>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</si>
  <si>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</si>
  <si>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</si>
  <si>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</si>
  <si>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</si>
  <si>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</si>
  <si>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</si>
  <si>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</si>
  <si>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</si>
  <si>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</si>
  <si>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</si>
  <si>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</si>
  <si>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</si>
  <si>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</si>
  <si>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</si>
  <si>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</si>
  <si>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</si>
  <si>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</si>
  <si>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</si>
  <si>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</si>
  <si>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</si>
  <si>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</si>
  <si>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</si>
  <si>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</si>
  <si>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</si>
  <si>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</si>
  <si>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</si>
  <si>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</si>
  <si>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</si>
  <si>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</si>
  <si>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</si>
  <si>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</si>
  <si>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</si>
  <si>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</si>
  <si>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</si>
  <si>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</si>
  <si>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</si>
  <si>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</si>
  <si>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</si>
  <si>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</si>
  <si>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</si>
  <si>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</si>
  <si>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</si>
  <si>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</si>
  <si>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</si>
  <si>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</si>
  <si>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</si>
  <si>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</si>
  <si>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</si>
  <si>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</si>
  <si>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</si>
  <si>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</si>
  <si>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</si>
  <si>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</si>
  <si>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</si>
  <si>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</si>
  <si>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</si>
  <si>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</si>
  <si>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</si>
  <si>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</si>
  <si>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</si>
  <si>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</si>
  <si>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</si>
  <si>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</si>
  <si>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</si>
  <si>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</si>
  <si>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</si>
  <si>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</si>
  <si>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</si>
  <si>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</si>
  <si>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</si>
  <si>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</si>
  <si>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</si>
  <si>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</si>
  <si>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</si>
  <si>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</si>
  <si>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</si>
  <si>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</si>
  <si>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</si>
  <si>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</si>
  <si>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</si>
  <si>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</si>
  <si>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</si>
  <si>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</si>
  <si>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</si>
  <si>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</si>
  <si>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</si>
  <si>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</si>
  <si>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</si>
  <si>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</si>
  <si>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</si>
  <si>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</si>
  <si>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</si>
  <si>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</si>
  <si>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</si>
  <si>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</si>
  <si>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</si>
  <si>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</si>
  <si>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</si>
  <si>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</si>
  <si>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</si>
  <si>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</si>
  <si>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</si>
  <si>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</si>
  <si>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</si>
  <si>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</si>
  <si>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</si>
  <si>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</si>
  <si>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</si>
  <si>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</si>
  <si>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</si>
  <si>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</si>
  <si>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</si>
  <si>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</si>
  <si>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</si>
  <si>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</si>
  <si>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</si>
  <si>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</si>
  <si>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</si>
  <si>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</si>
  <si>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</si>
  <si>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</si>
  <si>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</si>
  <si>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</si>
  <si>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</si>
  <si>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</si>
  <si>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</si>
  <si>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</si>
  <si>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</si>
  <si>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</si>
  <si>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</si>
  <si>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</si>
  <si>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</si>
  <si>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</si>
  <si>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</si>
  <si>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</si>
  <si>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</si>
  <si>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</si>
  <si>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</si>
  <si>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</si>
  <si>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</si>
  <si>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</si>
  <si>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</si>
  <si>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</si>
  <si>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</si>
  <si>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</si>
  <si>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</si>
  <si>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</si>
  <si>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</si>
  <si>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</si>
  <si>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</si>
  <si>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</si>
  <si>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</si>
  <si>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</si>
  <si>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</si>
  <si>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</si>
  <si>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</si>
  <si>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</si>
  <si>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</si>
  <si>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</si>
  <si>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</si>
  <si>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</si>
  <si>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</si>
  <si>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</si>
  <si>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</si>
  <si>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</si>
  <si>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</si>
  <si>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</si>
  <si>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</si>
  <si>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</si>
  <si>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</si>
  <si>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</si>
  <si>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</si>
  <si>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</si>
  <si>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</si>
  <si>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</si>
  <si>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</si>
  <si>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</si>
  <si>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</si>
  <si>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</si>
  <si>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</si>
  <si>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</si>
  <si>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</si>
  <si>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</si>
  <si>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</si>
  <si>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</si>
  <si>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</si>
  <si>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</si>
  <si>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</si>
  <si>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</si>
  <si>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</si>
  <si>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</si>
  <si>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</si>
  <si>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</si>
  <si>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</si>
  <si>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</si>
  <si>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</si>
  <si>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</si>
  <si>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</si>
  <si>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</si>
  <si>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</si>
  <si>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</si>
  <si>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</si>
  <si>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</si>
  <si>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</si>
  <si>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</si>
  <si>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</si>
  <si>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</si>
  <si>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</si>
  <si>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</si>
  <si>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</si>
  <si>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</si>
  <si>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</si>
  <si>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</si>
  <si>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</si>
  <si>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</si>
  <si>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</si>
  <si>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</si>
  <si>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</si>
  <si>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</si>
  <si>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</si>
  <si>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</si>
  <si>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</si>
  <si>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</si>
  <si>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</si>
  <si>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</si>
  <si>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</si>
  <si>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</si>
  <si>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</si>
  <si>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</si>
  <si>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</si>
  <si>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</si>
  <si>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</si>
  <si>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</si>
  <si>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</si>
  <si>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</si>
  <si>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</si>
  <si>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</si>
  <si>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</si>
  <si>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</si>
  <si>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</si>
  <si>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</si>
  <si>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</si>
  <si>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</si>
  <si>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</si>
  <si>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</si>
  <si>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</si>
  <si>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</si>
  <si>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</si>
  <si>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</si>
  <si>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</si>
  <si>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</si>
  <si>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</si>
  <si>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</si>
  <si>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</si>
  <si>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</si>
  <si>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</si>
  <si>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</si>
  <si>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</si>
  <si>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</si>
  <si>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</si>
  <si>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</si>
  <si>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</si>
  <si>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</si>
  <si>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</si>
  <si>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</si>
  <si>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</si>
  <si>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</si>
  <si>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</si>
  <si>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</si>
  <si>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</si>
  <si>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</si>
  <si>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</si>
  <si>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</si>
  <si>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</si>
  <si>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</si>
  <si>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</si>
  <si>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</si>
  <si>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</si>
  <si>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</si>
  <si>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</si>
  <si>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</si>
  <si>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</si>
  <si>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</si>
  <si>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</si>
  <si>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</si>
  <si>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</si>
  <si>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</si>
  <si>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</si>
  <si>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</si>
  <si>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</si>
  <si>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</si>
  <si>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</si>
  <si>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</si>
  <si>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</si>
  <si>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</si>
  <si>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</si>
  <si>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</si>
  <si>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</si>
  <si>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</si>
  <si>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</si>
  <si>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</si>
  <si>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</si>
  <si>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</si>
  <si>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</si>
  <si>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</si>
  <si>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</si>
  <si>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</si>
  <si>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</si>
  <si>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</si>
  <si>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</si>
  <si>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</si>
  <si>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</si>
  <si>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</si>
  <si>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</si>
  <si>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</si>
  <si>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</si>
  <si>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</si>
  <si>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</si>
  <si>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</si>
  <si>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</si>
  <si>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</si>
  <si>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</si>
  <si>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</si>
  <si>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</si>
  <si>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</si>
  <si>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</si>
  <si>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</si>
  <si>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</si>
  <si>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</si>
  <si>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</si>
  <si>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</si>
  <si>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</si>
  <si>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</si>
  <si>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</si>
  <si>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</si>
  <si>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</si>
  <si>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</si>
  <si>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</si>
  <si>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</si>
  <si>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</si>
  <si>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</si>
  <si>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</si>
  <si>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</si>
  <si>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</si>
  <si>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</si>
  <si>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</si>
  <si>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</si>
  <si>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</si>
  <si>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</si>
  <si>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</si>
  <si>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</si>
  <si>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</si>
  <si>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</si>
  <si>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</si>
  <si>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</si>
  <si>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</si>
  <si>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</si>
  <si>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</si>
  <si>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</si>
  <si>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</si>
  <si>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</si>
  <si>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</si>
  <si>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</si>
  <si>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</si>
  <si>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</si>
  <si>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</si>
  <si>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</si>
  <si>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</si>
  <si>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</si>
  <si>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</si>
  <si>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</si>
  <si>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</si>
  <si>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</si>
  <si>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</si>
  <si>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</si>
  <si>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</si>
  <si>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</si>
  <si>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</si>
  <si>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</si>
  <si>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</si>
  <si>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</si>
  <si>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</si>
  <si>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</si>
  <si>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</si>
  <si>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</si>
  <si>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</si>
  <si>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</si>
  <si>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</si>
  <si>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</si>
  <si>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</si>
  <si>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</si>
  <si>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</si>
  <si>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</si>
  <si>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</si>
  <si>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</si>
  <si>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</si>
  <si>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</si>
  <si>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</si>
  <si>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</si>
  <si>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</si>
  <si>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</si>
  <si>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</si>
  <si>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</si>
  <si>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</si>
  <si>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</si>
  <si>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</si>
  <si>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</si>
  <si>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</si>
  <si>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</si>
  <si>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</si>
  <si>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</si>
  <si>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</si>
  <si>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</si>
  <si>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</si>
  <si>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</si>
  <si>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</si>
  <si>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</si>
  <si>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</si>
  <si>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</si>
  <si>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</si>
  <si>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</si>
  <si>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</si>
  <si>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</si>
  <si>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</si>
  <si>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</si>
  <si>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</si>
  <si>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</si>
  <si>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</si>
  <si>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</si>
  <si>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</si>
  <si>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</si>
  <si>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</si>
  <si>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</si>
  <si>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</si>
  <si>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</si>
  <si>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</si>
  <si>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</si>
  <si>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</si>
  <si>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</si>
  <si>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</si>
  <si>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</si>
  <si>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</si>
  <si>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</si>
  <si>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</si>
  <si>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</si>
  <si>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</si>
  <si>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</si>
  <si>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</si>
  <si>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</si>
  <si>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</si>
  <si>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</si>
  <si>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</si>
  <si>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</si>
  <si>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</si>
  <si>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</si>
  <si>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</si>
  <si>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</si>
  <si>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</si>
  <si>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</si>
  <si>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</si>
  <si>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</si>
  <si>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</si>
  <si>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</si>
  <si>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</si>
  <si>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</si>
  <si>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</si>
  <si>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</si>
  <si>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</si>
  <si>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</si>
  <si>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</si>
  <si>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</si>
  <si>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</si>
  <si>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</si>
  <si>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</si>
  <si>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</si>
  <si>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</si>
  <si>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</si>
  <si>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</si>
  <si>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</si>
  <si>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</si>
  <si>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</si>
  <si>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</si>
  <si>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</si>
  <si>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</si>
  <si>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</si>
  <si>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</si>
  <si>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</si>
  <si>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</si>
  <si>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</si>
  <si>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</si>
  <si>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</si>
  <si>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</si>
  <si>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</si>
  <si>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</si>
  <si>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</si>
  <si>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</si>
  <si>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</si>
  <si>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</si>
  <si>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</si>
  <si>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</si>
  <si>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</si>
  <si>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</si>
  <si>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</si>
  <si>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</si>
  <si>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</si>
  <si>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</si>
  <si>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</si>
  <si>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</si>
  <si>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</si>
  <si>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</si>
  <si>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</si>
  <si>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</si>
  <si>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</si>
  <si>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</si>
  <si>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</si>
  <si>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</si>
  <si>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</si>
  <si>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</si>
  <si>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</si>
  <si>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</si>
  <si>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</si>
  <si>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</si>
  <si>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</si>
  <si>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</si>
  <si>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</si>
  <si>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</si>
  <si>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</si>
  <si>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</si>
  <si>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</si>
  <si>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</si>
  <si>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</si>
  <si>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</si>
  <si>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</si>
  <si>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</si>
  <si>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</si>
  <si>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</si>
  <si>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</si>
  <si>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</si>
  <si>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</si>
  <si>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</si>
  <si>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</si>
  <si>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</si>
  <si>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</si>
  <si>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</si>
  <si>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</si>
  <si>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</si>
  <si>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</si>
  <si>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</si>
  <si>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</si>
  <si>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</si>
  <si>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</si>
  <si>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</si>
  <si>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</si>
  <si>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</si>
  <si>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</si>
  <si>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</si>
  <si>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</si>
  <si>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</si>
  <si>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</si>
  <si>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</si>
  <si>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</si>
  <si>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</si>
  <si>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</si>
  <si>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</si>
  <si>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</si>
  <si>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</si>
  <si>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</si>
  <si>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</si>
  <si>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</si>
  <si>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</si>
  <si>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</si>
  <si>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</si>
  <si>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</si>
  <si>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</si>
  <si>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</si>
  <si>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</si>
  <si>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</si>
  <si>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</si>
  <si>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</si>
  <si>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</si>
  <si>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</si>
  <si>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</si>
  <si>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</si>
  <si>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</si>
  <si>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</si>
  <si>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</si>
  <si>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</si>
  <si>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</si>
  <si>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</si>
  <si>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</si>
  <si>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</si>
  <si>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</si>
  <si>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</si>
  <si>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</si>
  <si>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</si>
  <si>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</si>
  <si>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</si>
  <si>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</si>
  <si>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</si>
  <si>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</si>
  <si>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</si>
  <si>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</si>
  <si>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</si>
  <si>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</si>
  <si>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</si>
  <si>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</si>
  <si>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</si>
  <si>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</si>
  <si>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</si>
  <si>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</si>
  <si>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</si>
  <si>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</si>
  <si>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</si>
  <si>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</si>
  <si>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</si>
  <si>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</si>
  <si>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</si>
  <si>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</si>
  <si>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</si>
  <si>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</si>
  <si>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</si>
  <si>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</si>
  <si>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</si>
  <si>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</si>
  <si>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</si>
  <si>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</si>
  <si>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</si>
  <si>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</si>
  <si>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</si>
  <si>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</si>
  <si>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</si>
  <si>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</si>
  <si>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</si>
  <si>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</si>
  <si>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</si>
  <si>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</si>
  <si>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</si>
  <si>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</si>
  <si>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</si>
  <si>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</si>
  <si>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</si>
  <si>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</si>
  <si>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</si>
  <si>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</si>
  <si>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</si>
  <si>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</si>
  <si>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</si>
  <si>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</si>
  <si>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</si>
  <si>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</si>
  <si>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</si>
  <si>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</si>
  <si>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</si>
  <si>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</si>
  <si>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</si>
  <si>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</si>
  <si>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</si>
  <si>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</si>
  <si>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</si>
  <si>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</si>
  <si>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</si>
  <si>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</si>
  <si>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</si>
  <si>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</si>
  <si>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</si>
  <si>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</si>
  <si>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</si>
  <si>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</si>
  <si>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</si>
  <si>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</si>
  <si>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</si>
  <si>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</si>
  <si>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</si>
  <si>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</si>
  <si>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</si>
  <si>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</si>
  <si>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</si>
  <si>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</si>
  <si>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</si>
  <si>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</si>
  <si>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</si>
  <si>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</si>
  <si>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</si>
  <si>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</si>
  <si>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</si>
  <si>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</si>
  <si>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</si>
  <si>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</si>
  <si>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</si>
  <si>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</si>
  <si>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</si>
  <si>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</si>
  <si>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</si>
  <si>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</si>
  <si>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</si>
  <si>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</si>
  <si>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</si>
  <si>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</si>
  <si>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</si>
  <si>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</si>
  <si>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</si>
  <si>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</si>
  <si>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</si>
  <si>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</si>
  <si>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</si>
  <si>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</si>
  <si>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</si>
  <si>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</si>
  <si>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</si>
  <si>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</si>
  <si>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</si>
  <si>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</si>
  <si>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</si>
  <si>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</si>
  <si>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</si>
  <si>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</si>
  <si>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</si>
  <si>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</si>
  <si>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</si>
  <si>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</si>
  <si>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</si>
  <si>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</si>
  <si>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</si>
  <si>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</si>
  <si>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</si>
  <si>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</si>
  <si>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</si>
  <si>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</si>
  <si>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</si>
  <si>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</si>
  <si>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</si>
  <si>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</si>
  <si>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</si>
  <si>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</si>
  <si>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</si>
  <si>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</si>
  <si>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</si>
  <si>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</si>
  <si>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</si>
  <si>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</si>
  <si>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</si>
  <si>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</si>
  <si>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</si>
  <si>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</si>
  <si>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</si>
  <si>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</si>
  <si>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</si>
  <si>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</si>
  <si>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</si>
  <si>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</si>
  <si>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</si>
  <si>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</si>
  <si>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</si>
  <si>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</si>
  <si>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</si>
  <si>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</si>
  <si>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</si>
  <si>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</si>
  <si>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</si>
  <si>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</si>
  <si>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</si>
  <si>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</si>
  <si>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</si>
  <si>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</si>
  <si>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</si>
  <si>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</si>
  <si>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</si>
  <si>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</si>
  <si>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</si>
  <si>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</si>
  <si>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</si>
  <si>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</si>
  <si>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</si>
  <si>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</si>
  <si>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</si>
  <si>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</si>
  <si>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</si>
  <si>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</si>
  <si>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</si>
  <si>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</si>
  <si>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</si>
  <si>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</si>
  <si>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</si>
  <si>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</si>
  <si>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</si>
  <si>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</si>
  <si>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</si>
  <si>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</si>
  <si>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</si>
  <si>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</si>
  <si>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</si>
  <si>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</si>
  <si>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</si>
  <si>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</si>
  <si>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</si>
  <si>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</si>
  <si>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</si>
  <si>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</si>
  <si>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</si>
  <si>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</si>
  <si>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</si>
  <si>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</si>
  <si>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</si>
  <si>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</si>
  <si>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</si>
  <si>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</si>
  <si>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</si>
  <si>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</si>
  <si>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</si>
  <si>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</si>
  <si>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</si>
  <si>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</si>
  <si>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</si>
  <si>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</si>
  <si>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</si>
  <si>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</si>
  <si>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</si>
  <si>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</si>
  <si>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</si>
  <si>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</si>
  <si>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</si>
  <si>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</si>
  <si>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</si>
  <si>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</si>
  <si>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</si>
  <si>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</si>
  <si>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</si>
  <si>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</si>
  <si>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</si>
  <si>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</si>
  <si>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</si>
  <si>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</si>
  <si>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</si>
  <si>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</si>
  <si>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</si>
  <si>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</si>
  <si>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</si>
  <si>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</si>
  <si>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</si>
  <si>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</si>
  <si>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</si>
  <si>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</si>
  <si>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</si>
  <si>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</si>
  <si>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</si>
  <si>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</si>
  <si>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</si>
  <si>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</si>
  <si>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</si>
  <si>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</si>
  <si>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</si>
  <si>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</si>
  <si>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</si>
  <si>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</si>
  <si>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</si>
  <si>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</si>
  <si>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</si>
  <si>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</si>
  <si>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</si>
  <si>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</si>
  <si>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</si>
  <si>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</si>
  <si>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</si>
  <si>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</si>
  <si>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</si>
  <si>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</si>
  <si>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</si>
  <si>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</si>
  <si>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</si>
  <si>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</si>
  <si>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</si>
  <si>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</si>
  <si>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</si>
  <si>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</si>
  <si>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</si>
  <si>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</si>
  <si>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</si>
  <si>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</si>
  <si>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</si>
  <si>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</si>
  <si>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</si>
  <si>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</si>
  <si>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</si>
  <si>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</si>
  <si>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</si>
  <si>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</si>
  <si>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</si>
  <si>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</si>
  <si>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</si>
  <si>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</si>
  <si>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</si>
  <si>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</si>
  <si>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</si>
  <si>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</si>
  <si>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</si>
  <si>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</si>
  <si>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</si>
  <si>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</si>
  <si>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</si>
  <si>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</si>
  <si>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</si>
  <si>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</si>
  <si>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</si>
  <si>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</si>
  <si>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</si>
  <si>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</si>
  <si>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</si>
  <si>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</si>
  <si>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</si>
  <si>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</si>
  <si>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</si>
  <si>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</si>
  <si>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</si>
  <si>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</si>
  <si>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</si>
  <si>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</si>
  <si>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</si>
  <si>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</si>
  <si>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</si>
  <si>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</si>
  <si>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</si>
  <si>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</si>
  <si>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</si>
  <si>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</si>
  <si>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</si>
  <si>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</si>
  <si>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</si>
  <si>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</si>
  <si>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</si>
  <si>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</si>
  <si>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</si>
  <si>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</si>
  <si>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</si>
  <si>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</si>
  <si>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</si>
  <si>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</si>
  <si>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</si>
  <si>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</si>
  <si>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</si>
  <si>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</si>
  <si>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</si>
  <si>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</si>
  <si>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</si>
  <si>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</si>
  <si>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</si>
  <si>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</si>
  <si>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</si>
  <si>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</si>
  <si>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</si>
  <si>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</si>
  <si>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</si>
  <si>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</si>
  <si>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</si>
  <si>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</si>
  <si>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</si>
  <si>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</si>
  <si>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</si>
  <si>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</si>
  <si>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</si>
  <si>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</si>
  <si>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</si>
  <si>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</si>
  <si>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</si>
  <si>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</si>
  <si>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</si>
  <si>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</si>
  <si>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</si>
  <si>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</si>
  <si>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</si>
  <si>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</si>
  <si>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</si>
  <si>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</si>
  <si>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</si>
  <si>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</si>
  <si>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</si>
  <si>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</si>
  <si>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</si>
  <si>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</si>
  <si>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</si>
  <si>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</si>
  <si>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</si>
  <si>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</si>
  <si>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</si>
  <si>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</si>
  <si>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</si>
  <si>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</si>
  <si>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</si>
  <si>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</si>
  <si>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</si>
  <si>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</si>
  <si>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</si>
  <si>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</si>
  <si>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</si>
  <si>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</si>
  <si>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</si>
  <si>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</si>
  <si>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</si>
  <si>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</si>
  <si>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</si>
  <si>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</si>
  <si>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</si>
  <si>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</si>
  <si>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</si>
  <si>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</si>
  <si>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</si>
  <si>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</si>
  <si>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</si>
  <si>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</si>
  <si>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</si>
  <si>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</si>
  <si>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</si>
  <si>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</si>
  <si>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</si>
  <si>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</si>
  <si>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</si>
  <si>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</si>
  <si>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</si>
  <si>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</si>
  <si>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</si>
  <si>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</si>
  <si>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</si>
  <si>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</si>
  <si>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</si>
  <si>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</si>
  <si>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</si>
  <si>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</si>
  <si>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</si>
  <si>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</si>
  <si>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</si>
  <si>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</si>
  <si>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</si>
  <si>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</si>
  <si>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</si>
  <si>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</si>
  <si>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</si>
  <si>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</si>
  <si>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</si>
  <si>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</si>
  <si>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</si>
  <si>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</si>
  <si>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</si>
  <si>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</si>
  <si>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</si>
  <si>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</si>
  <si>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</si>
  <si>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</si>
  <si>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</si>
  <si>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</si>
  <si>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</si>
  <si>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</si>
  <si>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</si>
  <si>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</si>
  <si>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</si>
  <si>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</si>
  <si>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</si>
  <si>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</si>
  <si>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</si>
  <si>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</si>
  <si>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</si>
  <si>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</si>
  <si>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</si>
  <si>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</si>
  <si>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</si>
  <si>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</si>
  <si>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</si>
  <si>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</si>
  <si>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</si>
  <si>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</si>
  <si>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</si>
  <si>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</si>
  <si>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</si>
  <si>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</si>
  <si>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</si>
  <si>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</si>
  <si>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</si>
  <si>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</si>
  <si>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</si>
  <si>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</si>
  <si>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</si>
  <si>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</si>
  <si>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</si>
  <si>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</si>
  <si>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</si>
  <si>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</si>
  <si>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</si>
  <si>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</si>
  <si>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</si>
  <si>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</si>
  <si>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</si>
  <si>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</si>
  <si>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</si>
  <si>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</si>
  <si>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</si>
  <si>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</si>
  <si>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</si>
  <si>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</si>
  <si>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</si>
  <si>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</si>
  <si>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</si>
  <si>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</si>
  <si>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</si>
  <si>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</si>
  <si>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</si>
  <si>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</si>
  <si>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</si>
  <si>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</si>
  <si>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</si>
  <si>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</si>
  <si>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</si>
  <si>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</si>
  <si>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</si>
  <si>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</si>
  <si>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</si>
  <si>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</si>
  <si>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</si>
  <si>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</si>
  <si>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</si>
  <si>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</si>
  <si>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</si>
  <si>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</si>
  <si>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</si>
  <si>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</si>
  <si>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</si>
  <si>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</si>
  <si>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</si>
  <si>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</si>
  <si>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</si>
  <si>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</si>
  <si>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</si>
  <si>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</si>
  <si>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</si>
  <si>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</si>
  <si>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</si>
  <si>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</si>
  <si>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</si>
  <si>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</si>
  <si>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</si>
  <si>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</si>
  <si>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</si>
  <si>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</si>
  <si>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</si>
  <si>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</si>
  <si>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</si>
  <si>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</si>
  <si>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</si>
  <si>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</si>
  <si>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</si>
  <si>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</si>
  <si>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</si>
  <si>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</si>
  <si>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</si>
  <si>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</si>
  <si>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</si>
  <si>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</si>
  <si>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</si>
  <si>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</si>
  <si>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</si>
  <si>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</si>
  <si>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</si>
  <si>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</si>
  <si>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</si>
  <si>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</si>
  <si>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</si>
  <si>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</si>
  <si>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</si>
  <si>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</si>
  <si>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</si>
  <si>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</si>
  <si>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</si>
  <si>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</si>
  <si>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</si>
  <si>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</si>
  <si>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</si>
  <si>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</si>
  <si>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</si>
  <si>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</si>
  <si>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</si>
  <si>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</si>
  <si>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</si>
  <si>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</si>
  <si>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</si>
  <si>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</si>
  <si>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</si>
  <si>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</si>
  <si>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</si>
  <si>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</si>
  <si>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</si>
  <si>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</si>
  <si>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</si>
  <si>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</si>
  <si>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</si>
  <si>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</si>
  <si>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</si>
  <si>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</si>
  <si>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</si>
  <si>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</si>
  <si>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</si>
  <si>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</si>
  <si>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</si>
  <si>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</si>
  <si>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</si>
  <si>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</si>
  <si>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</si>
  <si>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</si>
  <si>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</si>
  <si>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</si>
  <si>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</si>
  <si>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</si>
  <si>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</si>
  <si>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</si>
  <si>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</si>
  <si>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</si>
  <si>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</si>
  <si>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</si>
  <si>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</si>
  <si>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</si>
  <si>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</si>
  <si>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</si>
  <si>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</si>
  <si>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</si>
  <si>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</si>
  <si>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</si>
  <si>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</si>
  <si>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</si>
  <si>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</si>
  <si>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</si>
  <si>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</si>
  <si>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</si>
  <si>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</si>
  <si>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</si>
  <si>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</si>
  <si>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</si>
  <si>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</si>
  <si>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</si>
  <si>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</si>
  <si>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</si>
  <si>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</si>
  <si>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</si>
  <si>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</si>
  <si>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</si>
  <si>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</si>
  <si>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</si>
  <si>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</si>
  <si>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</si>
  <si>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</si>
  <si>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</si>
  <si>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</si>
  <si>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</si>
  <si>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</si>
  <si>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</si>
  <si>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</si>
  <si>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</si>
  <si>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</si>
  <si>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</si>
  <si>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</si>
  <si>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</si>
  <si>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</si>
  <si>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</si>
  <si>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</si>
  <si>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</si>
  <si>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</si>
  <si>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</si>
  <si>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</si>
  <si>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</si>
  <si>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</si>
  <si>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</si>
  <si>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</si>
  <si>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</si>
  <si>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</si>
  <si>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</si>
  <si>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</si>
  <si>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</si>
  <si>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</si>
  <si>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</si>
  <si>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</si>
  <si>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</si>
  <si>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</si>
  <si>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</si>
  <si>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</si>
  <si>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</si>
  <si>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</si>
  <si>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</si>
  <si>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</si>
  <si>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</si>
  <si>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</si>
  <si>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</si>
  <si>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</si>
  <si>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</si>
  <si>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</si>
  <si>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</si>
  <si>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</si>
  <si>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</si>
  <si>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</si>
  <si>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</si>
  <si>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</si>
  <si>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</si>
  <si>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</si>
  <si>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</si>
  <si>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</si>
  <si>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</si>
  <si>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</si>
  <si>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</si>
  <si>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</si>
  <si>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</si>
  <si>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</si>
  <si>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</si>
  <si>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</si>
  <si>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</si>
  <si>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</si>
  <si>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</si>
  <si>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</si>
  <si>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</si>
  <si>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</si>
  <si>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</si>
  <si>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</si>
  <si>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</si>
  <si>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</si>
  <si>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</si>
  <si>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</si>
  <si>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</si>
  <si>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</si>
  <si>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</si>
  <si>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</si>
  <si>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</si>
  <si>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</si>
  <si>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</si>
  <si>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</si>
  <si>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</si>
  <si>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</si>
  <si>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</si>
  <si>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</si>
  <si>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</si>
  <si>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</si>
  <si>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</si>
  <si>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</si>
  <si>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</si>
  <si>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</si>
  <si>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</si>
  <si>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</si>
  <si>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</si>
  <si>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</si>
  <si>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</si>
  <si>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</si>
  <si>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</si>
  <si>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</si>
  <si>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</si>
  <si>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</si>
  <si>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</si>
  <si>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</si>
  <si>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</si>
  <si>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</si>
  <si>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</si>
  <si>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</si>
  <si>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</si>
  <si>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</si>
  <si>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</si>
  <si>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</si>
  <si>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</si>
  <si>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</si>
  <si>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</si>
  <si>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</si>
  <si>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</si>
  <si>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</si>
  <si>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</si>
  <si>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</si>
  <si>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</si>
  <si>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</si>
  <si>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</si>
  <si>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</si>
  <si>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</si>
  <si>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</si>
  <si>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</si>
  <si>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</si>
  <si>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</si>
  <si>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</si>
  <si>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</si>
  <si>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</si>
  <si>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</si>
  <si>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</si>
  <si>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</si>
  <si>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</si>
  <si>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</si>
  <si>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</si>
  <si>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</si>
  <si>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</si>
  <si>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</si>
  <si>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</si>
  <si>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</si>
  <si>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</si>
  <si>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</si>
  <si>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</si>
  <si>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</si>
  <si>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</si>
  <si>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</si>
  <si>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</si>
  <si>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</si>
  <si>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</si>
  <si>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</si>
  <si>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</si>
  <si>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</si>
  <si>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</si>
  <si>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</si>
  <si>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</si>
  <si>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</si>
  <si>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</si>
  <si>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</si>
  <si>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</si>
  <si>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</si>
  <si>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</si>
  <si>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</si>
  <si>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</si>
  <si>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</si>
  <si>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</si>
  <si>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</si>
  <si>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</si>
  <si>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</si>
  <si>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</si>
  <si>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</si>
  <si>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</si>
  <si>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</si>
  <si>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</si>
  <si>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</si>
  <si>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</si>
  <si>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</si>
  <si>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</si>
  <si>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</si>
  <si>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</si>
  <si>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</si>
  <si>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</si>
  <si>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</si>
  <si>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</si>
  <si>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</si>
  <si>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</si>
  <si>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</si>
  <si>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</si>
  <si>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</si>
  <si>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</si>
  <si>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</si>
  <si>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</si>
  <si>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</si>
  <si>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</si>
  <si>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</si>
  <si>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</si>
  <si>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</si>
  <si>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</si>
  <si>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</si>
  <si>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</si>
  <si>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</si>
  <si>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</si>
  <si>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</si>
  <si>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</si>
  <si>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</si>
  <si>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</si>
  <si>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</si>
  <si>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</si>
  <si>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</si>
  <si>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</si>
  <si>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</si>
  <si>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</si>
  <si>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</si>
  <si>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</si>
  <si>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</si>
  <si>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</si>
  <si>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</si>
  <si>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</si>
  <si>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</si>
  <si>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</si>
  <si>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</si>
  <si>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</si>
  <si>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</si>
  <si>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</si>
  <si>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</si>
  <si>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</si>
  <si>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</si>
  <si>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</si>
  <si>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</si>
  <si>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</si>
  <si>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</si>
  <si>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</si>
  <si>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</si>
  <si>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</si>
  <si>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</si>
  <si>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</si>
  <si>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</si>
  <si>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</si>
  <si>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</si>
  <si>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</si>
  <si>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</si>
  <si>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</si>
  <si>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</si>
  <si>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</si>
  <si>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</si>
  <si>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</si>
  <si>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</si>
  <si>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</si>
  <si>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</si>
  <si>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</si>
  <si>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</si>
  <si>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</si>
  <si>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</si>
  <si>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</si>
  <si>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</si>
  <si>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</si>
  <si>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</si>
  <si>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</si>
  <si>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</si>
  <si>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</si>
  <si>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</si>
  <si>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</si>
  <si>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</si>
  <si>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</si>
  <si>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</si>
  <si>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</si>
  <si>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</si>
  <si>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</si>
  <si>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</si>
  <si>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</si>
  <si>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</si>
  <si>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</si>
  <si>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</si>
  <si>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</si>
  <si>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</si>
  <si>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</si>
  <si>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</si>
  <si>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</si>
  <si>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</si>
  <si>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</si>
  <si>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</si>
  <si>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</si>
  <si>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</si>
  <si>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</si>
  <si>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</si>
  <si>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</si>
  <si>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</si>
  <si>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</si>
  <si>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</si>
  <si>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</si>
  <si>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</si>
  <si>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</si>
  <si>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</si>
  <si>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</si>
  <si>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</si>
  <si>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</si>
  <si>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</si>
  <si>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</si>
  <si>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</si>
  <si>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</si>
  <si>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</si>
  <si>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</si>
  <si>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</si>
  <si>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</si>
  <si>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</si>
  <si>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</si>
  <si>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</si>
  <si>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</si>
  <si>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</si>
  <si>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</si>
  <si>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</si>
  <si>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</si>
  <si>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</si>
  <si>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</si>
  <si>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</si>
  <si>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</si>
  <si>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</si>
  <si>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</si>
  <si>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</si>
  <si>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</si>
  <si>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</si>
  <si>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</si>
  <si>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</si>
  <si>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</si>
  <si>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</si>
  <si>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</si>
  <si>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</si>
  <si>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</si>
  <si>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</si>
  <si>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</si>
  <si>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</si>
  <si>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</si>
  <si>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</si>
  <si>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</si>
  <si>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</si>
  <si>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</si>
  <si>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</si>
  <si>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</si>
  <si>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</si>
  <si>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</si>
  <si>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</si>
  <si>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</si>
  <si>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</si>
  <si>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</si>
  <si>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</si>
  <si>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</si>
  <si>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</si>
  <si>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</si>
  <si>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</si>
  <si>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</si>
  <si>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</si>
  <si>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</si>
  <si>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</si>
  <si>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</si>
  <si>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</si>
  <si>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</si>
  <si>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</si>
  <si>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</si>
  <si>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</si>
  <si>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</si>
  <si>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</si>
  <si>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</si>
  <si>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</si>
  <si>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</si>
  <si>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</si>
  <si>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</si>
  <si>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</si>
  <si>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</si>
  <si>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</si>
  <si>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</si>
  <si>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</si>
  <si>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</si>
  <si>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</si>
  <si>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</si>
  <si>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</si>
  <si>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</si>
  <si>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</si>
  <si>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</si>
  <si>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</si>
  <si>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</si>
  <si>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</si>
  <si>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</si>
  <si>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</si>
  <si>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</si>
  <si>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</si>
  <si>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</si>
  <si>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</si>
  <si>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</si>
  <si>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</si>
  <si>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</si>
  <si>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</si>
  <si>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</si>
  <si>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</si>
  <si>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</si>
  <si>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</si>
  <si>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</si>
  <si>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</si>
  <si>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</si>
  <si>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</si>
  <si>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</si>
  <si>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</si>
  <si>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</si>
  <si>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</si>
  <si>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</si>
  <si>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</si>
  <si>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</si>
  <si>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</si>
  <si>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</si>
  <si>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</si>
  <si>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</si>
  <si>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</si>
  <si>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</si>
  <si>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</si>
  <si>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</si>
  <si>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</si>
  <si>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</si>
  <si>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</si>
  <si>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</si>
  <si>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</si>
  <si>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</si>
  <si>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</si>
  <si>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</si>
  <si>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</si>
  <si>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</si>
  <si>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</si>
  <si>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</si>
  <si>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</si>
  <si>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</si>
  <si>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</si>
  <si>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</si>
  <si>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</si>
  <si>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</si>
  <si>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</si>
  <si>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</si>
  <si>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</si>
  <si>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</si>
  <si>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</si>
  <si>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</si>
  <si>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</si>
  <si>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</si>
  <si>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</si>
  <si>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</si>
  <si>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</si>
  <si>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</si>
  <si>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</si>
  <si>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</si>
  <si>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</si>
  <si>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</si>
  <si>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</si>
  <si>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</si>
  <si>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</si>
  <si>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</si>
  <si>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</si>
  <si>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</si>
  <si>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</si>
  <si>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</si>
  <si>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</si>
  <si>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</si>
  <si>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</si>
  <si>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</si>
  <si>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</si>
  <si>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</si>
  <si>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</si>
  <si>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</si>
  <si>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</si>
  <si>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</si>
  <si>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</si>
  <si>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</si>
  <si>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</si>
  <si>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</si>
  <si>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</si>
  <si>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</si>
  <si>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</si>
  <si>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</si>
  <si>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</si>
  <si>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</si>
  <si>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</si>
  <si>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</si>
  <si>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</si>
  <si>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</si>
  <si>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</si>
  <si>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</si>
  <si>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</si>
  <si>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</si>
  <si>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</si>
  <si>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</si>
  <si>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</si>
  <si>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</si>
  <si>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</si>
  <si>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</si>
  <si>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</si>
  <si>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</si>
  <si>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</si>
  <si>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</si>
  <si>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</si>
  <si>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</si>
  <si>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</si>
  <si>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</si>
  <si>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</si>
  <si>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</si>
  <si>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</si>
  <si>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</si>
  <si>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</si>
  <si>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</si>
  <si>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</si>
  <si>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</si>
  <si>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</si>
  <si>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</si>
  <si>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</si>
  <si>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</si>
  <si>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</si>
  <si>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</si>
  <si>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</si>
  <si>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</si>
  <si>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</si>
  <si>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</si>
  <si>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</si>
  <si>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</si>
  <si>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</si>
  <si>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</si>
  <si>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</si>
  <si>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</si>
  <si>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</si>
  <si>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</si>
  <si>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</si>
  <si>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</si>
  <si>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</si>
  <si>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</si>
  <si>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</si>
  <si>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</si>
  <si>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</si>
  <si>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</si>
  <si>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</si>
  <si>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</si>
  <si>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</si>
  <si>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</si>
  <si>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</si>
  <si>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</si>
  <si>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</si>
  <si>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</si>
  <si>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</si>
  <si>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</si>
  <si>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</si>
  <si>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</si>
  <si>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</si>
  <si>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</si>
  <si>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</si>
  <si>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</si>
  <si>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</si>
  <si>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</si>
  <si>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</si>
  <si>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</si>
  <si>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</si>
  <si>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</si>
  <si>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</si>
  <si>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</si>
  <si>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</si>
  <si>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</si>
  <si>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</si>
  <si>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</si>
  <si>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</si>
  <si>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</si>
  <si>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</si>
  <si>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</si>
  <si>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</si>
  <si>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</si>
  <si>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</si>
  <si>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</si>
  <si>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</si>
  <si>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</si>
  <si>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</si>
  <si>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</si>
  <si>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</si>
  <si>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</si>
  <si>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</si>
  <si>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</si>
  <si>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</si>
  <si>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</si>
  <si>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</si>
  <si>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</si>
  <si>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</si>
  <si>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</si>
  <si>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</si>
  <si>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</si>
  <si>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</si>
  <si>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</si>
  <si>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</si>
  <si>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</si>
  <si>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</si>
  <si>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</si>
  <si>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</si>
  <si>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</si>
  <si>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</si>
  <si>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</si>
  <si>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</si>
  <si>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</si>
  <si>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</si>
  <si>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</si>
  <si>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</si>
  <si>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</si>
  <si>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</si>
  <si>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</si>
  <si>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</si>
  <si>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</si>
  <si>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</si>
  <si>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</si>
  <si>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</si>
  <si>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</si>
  <si>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</si>
  <si>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</si>
  <si>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</si>
  <si>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</si>
  <si>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</si>
  <si>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</si>
  <si>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</si>
  <si>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</si>
  <si>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</si>
  <si>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</si>
  <si>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</si>
  <si>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</si>
  <si>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</si>
  <si>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</si>
  <si>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</si>
  <si>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</si>
  <si>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</si>
  <si>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</si>
  <si>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</si>
  <si>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</si>
  <si>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</si>
  <si>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</si>
  <si>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</si>
  <si>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</si>
  <si>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</si>
  <si>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</si>
  <si>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</si>
  <si>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</si>
  <si>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</si>
  <si>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</si>
  <si>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</si>
  <si>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</si>
  <si>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</si>
  <si>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</si>
  <si>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</si>
  <si>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</si>
  <si>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</si>
  <si>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</si>
  <si>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</si>
  <si>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</si>
  <si>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</si>
  <si>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</si>
  <si>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</si>
  <si>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</si>
  <si>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</si>
  <si>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</si>
  <si>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</si>
  <si>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</si>
  <si>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</si>
  <si>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</si>
  <si>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</si>
  <si>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</si>
  <si>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</si>
  <si>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</si>
  <si>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</si>
  <si>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</si>
  <si>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</si>
  <si>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</si>
  <si>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</si>
  <si>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</si>
  <si>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</si>
  <si>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</si>
  <si>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</si>
  <si>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</si>
  <si>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</si>
  <si>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</si>
  <si>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</si>
  <si>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</si>
  <si>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</si>
  <si>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</si>
  <si>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</si>
  <si>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</si>
  <si>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</si>
  <si>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</si>
  <si>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</si>
  <si>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</si>
  <si>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</si>
  <si>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</si>
  <si>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</si>
  <si>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</si>
  <si>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</si>
  <si>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</si>
  <si>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</si>
  <si>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</si>
  <si>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</si>
  <si>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</si>
  <si>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</si>
  <si>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</si>
  <si>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</si>
  <si>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</si>
  <si>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</si>
  <si>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</si>
  <si>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</si>
  <si>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</si>
  <si>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</si>
  <si>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</si>
  <si>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</si>
  <si>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</si>
  <si>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</si>
  <si>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</si>
  <si>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</si>
  <si>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</si>
  <si>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</si>
  <si>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</si>
  <si>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</si>
  <si>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</si>
  <si>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</si>
  <si>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</si>
  <si>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</si>
  <si>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</si>
  <si>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</si>
  <si>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</si>
  <si>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</si>
  <si>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</si>
  <si>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</si>
  <si>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</si>
  <si>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</si>
  <si>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</si>
  <si>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</si>
  <si>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</si>
  <si>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</si>
  <si>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</si>
  <si>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</si>
  <si>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</si>
  <si>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</si>
  <si>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</si>
  <si>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</si>
  <si>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</si>
  <si>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</si>
  <si>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</si>
  <si>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</si>
  <si>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</si>
  <si>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</si>
  <si>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</si>
  <si>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</si>
  <si>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</si>
  <si>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</si>
  <si>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</si>
  <si>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</si>
  <si>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</si>
  <si>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</si>
  <si>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</si>
  <si>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</si>
  <si>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</si>
  <si>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</si>
  <si>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</si>
  <si>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</si>
  <si>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</si>
  <si>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</si>
  <si>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</si>
  <si>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</si>
  <si>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</si>
  <si>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</si>
  <si>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</si>
  <si>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</si>
  <si>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</si>
  <si>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</si>
  <si>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</si>
  <si>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</si>
  <si>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</si>
  <si>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</si>
  <si>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</si>
  <si>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</si>
  <si>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</si>
  <si>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</si>
  <si>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</si>
  <si>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</si>
  <si>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</si>
  <si>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</si>
  <si>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</si>
  <si>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</si>
  <si>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</si>
  <si>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</si>
  <si>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</si>
  <si>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</si>
  <si>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</si>
  <si>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</si>
  <si>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</si>
  <si>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</si>
  <si>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</si>
  <si>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</si>
  <si>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</si>
  <si>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</si>
  <si>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</si>
  <si>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</si>
  <si>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</si>
  <si>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</si>
  <si>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</si>
  <si>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</si>
  <si>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</si>
  <si>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</si>
  <si>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</si>
  <si>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</si>
  <si>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</si>
  <si>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</si>
  <si>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</si>
  <si>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</si>
  <si>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</si>
  <si>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</si>
  <si>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</si>
  <si>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</si>
  <si>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</si>
  <si>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</si>
  <si>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</si>
  <si>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</si>
  <si>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</si>
  <si>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</si>
  <si>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</si>
  <si>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</si>
  <si>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</si>
  <si>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</si>
  <si>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</si>
  <si>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</si>
  <si>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</si>
  <si>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</si>
  <si>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</si>
  <si>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</si>
  <si>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</si>
  <si>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</si>
  <si>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</si>
  <si>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</si>
  <si>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</si>
  <si>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</si>
  <si>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</si>
  <si>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</si>
  <si>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</si>
  <si>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</si>
  <si>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</si>
  <si>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</si>
  <si>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</si>
  <si>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</si>
  <si>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</si>
  <si>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</si>
  <si>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</si>
  <si>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</si>
  <si>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</si>
  <si>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</si>
  <si>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</si>
  <si>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</si>
  <si>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</si>
  <si>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</si>
  <si>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</si>
  <si>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</si>
  <si>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</si>
  <si>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</si>
  <si>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</si>
  <si>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</si>
  <si>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</si>
  <si>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</si>
  <si>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</si>
  <si>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</si>
  <si>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</si>
  <si>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</si>
  <si>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</si>
  <si>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</si>
  <si>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</si>
  <si>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</si>
  <si>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</si>
  <si>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</si>
  <si>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</si>
  <si>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</si>
  <si>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</si>
  <si>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</si>
  <si>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</si>
  <si>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</si>
  <si>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</si>
  <si>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</si>
  <si>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</si>
  <si>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</si>
  <si>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</si>
  <si>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</si>
  <si>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</si>
  <si>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</si>
  <si>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</si>
  <si>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</si>
  <si>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</si>
  <si>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</si>
  <si>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</si>
  <si>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</si>
  <si>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</si>
  <si>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</si>
  <si>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</si>
  <si>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</si>
  <si>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</si>
  <si>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</si>
  <si>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</si>
  <si>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</si>
  <si>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</si>
  <si>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</si>
  <si>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</si>
  <si>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</si>
  <si>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</si>
  <si>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</si>
  <si>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</si>
  <si>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</si>
  <si>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</si>
  <si>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</si>
  <si>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</si>
  <si>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</si>
  <si>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</si>
  <si>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</si>
  <si>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</si>
  <si>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</si>
  <si>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</si>
  <si>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</si>
  <si>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</si>
  <si>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</si>
  <si>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</si>
  <si>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</si>
  <si>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</si>
  <si>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</si>
  <si>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</si>
  <si>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</si>
  <si>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</si>
  <si>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</si>
  <si>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</si>
  <si>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</si>
  <si>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</si>
  <si>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</si>
  <si>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</si>
  <si>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</si>
  <si>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</si>
  <si>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</si>
  <si>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</si>
  <si>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</si>
  <si>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</si>
  <si>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</si>
  <si>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</si>
  <si>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</si>
  <si>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</si>
  <si>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</si>
  <si>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</si>
  <si>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</si>
  <si>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</si>
  <si>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</si>
  <si>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</si>
  <si>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</si>
  <si>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</si>
  <si>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</si>
  <si>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</si>
  <si>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</si>
  <si>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</si>
  <si>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</si>
  <si>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</si>
  <si>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</si>
  <si>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</si>
  <si>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</si>
  <si>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</si>
  <si>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</si>
  <si>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</si>
  <si>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</si>
  <si>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</si>
  <si>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</si>
  <si>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</si>
  <si>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</si>
  <si>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</si>
  <si>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</si>
  <si>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</si>
  <si>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</si>
  <si>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</si>
  <si>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</si>
  <si>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</si>
  <si>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</si>
  <si>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</si>
  <si>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</si>
  <si>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</si>
  <si>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</si>
  <si>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</si>
  <si>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</si>
  <si>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</si>
  <si>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</si>
  <si>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</si>
  <si>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</si>
  <si>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</si>
  <si>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</si>
  <si>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</si>
  <si>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</si>
  <si>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</si>
  <si>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</si>
  <si>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</si>
  <si>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</si>
  <si>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</si>
  <si>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</si>
  <si>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</si>
  <si>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</si>
  <si>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</si>
  <si>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</si>
  <si>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</si>
  <si>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</si>
  <si>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</si>
  <si>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</si>
  <si>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</si>
  <si>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</si>
  <si>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</si>
  <si>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</si>
  <si>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</si>
  <si>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</si>
  <si>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</si>
  <si>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</si>
  <si>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</si>
  <si>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</si>
  <si>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</si>
  <si>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</si>
  <si>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</si>
  <si>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</si>
  <si>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</si>
  <si>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</si>
  <si>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</si>
  <si>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</si>
  <si>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</si>
  <si>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</si>
  <si>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</si>
  <si>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</si>
  <si>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</si>
  <si>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</si>
  <si>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</si>
  <si>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</si>
  <si>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</si>
  <si>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</si>
  <si>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</si>
  <si>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</si>
  <si>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</si>
  <si>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</si>
  <si>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</si>
  <si>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</si>
  <si>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</si>
  <si>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</si>
  <si>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</si>
  <si>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</si>
  <si>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</si>
  <si>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</si>
  <si>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</si>
  <si>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</si>
  <si>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</si>
  <si>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</si>
  <si>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</si>
  <si>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</si>
  <si>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</si>
  <si>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</si>
  <si>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</si>
  <si>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</si>
  <si>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</si>
  <si>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</si>
  <si>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</si>
  <si>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</si>
  <si>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</si>
  <si>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</si>
  <si>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</si>
  <si>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</si>
  <si>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</si>
  <si>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</si>
  <si>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</si>
  <si>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</si>
  <si>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</si>
  <si>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</si>
  <si>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</si>
  <si>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</si>
  <si>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</si>
  <si>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</si>
  <si>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</si>
  <si>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</si>
  <si>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</si>
  <si>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</si>
  <si>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</si>
  <si>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</si>
  <si>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</si>
  <si>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</si>
  <si>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</si>
  <si>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</si>
  <si>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</si>
  <si>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</si>
  <si>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</si>
  <si>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</si>
  <si>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</si>
  <si>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</si>
  <si>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</si>
  <si>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</si>
  <si>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</si>
  <si>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</si>
  <si>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</si>
  <si>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</si>
  <si>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</si>
  <si>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</si>
  <si>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</si>
  <si>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</si>
  <si>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</si>
  <si>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</si>
  <si>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</si>
  <si>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</si>
  <si>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</si>
  <si>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</si>
  <si>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</si>
  <si>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</si>
  <si>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</si>
  <si>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</si>
  <si>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</si>
  <si>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</si>
  <si>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</si>
  <si>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</si>
  <si>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</si>
  <si>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</si>
  <si>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</si>
  <si>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</si>
  <si>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</si>
  <si>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</si>
  <si>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</si>
  <si>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</si>
  <si>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</si>
  <si>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</si>
  <si>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</si>
  <si>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</si>
  <si>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</si>
  <si>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</si>
  <si>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</si>
  <si>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</si>
  <si>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</si>
  <si>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</si>
  <si>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</si>
  <si>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</si>
  <si>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</si>
  <si>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</si>
  <si>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</si>
  <si>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</si>
  <si>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</si>
  <si>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</si>
  <si>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</si>
  <si>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</si>
  <si>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</si>
  <si>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</si>
  <si>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</si>
  <si>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</si>
  <si>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</si>
  <si>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</si>
  <si>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</si>
  <si>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</si>
  <si>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</si>
  <si>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</si>
  <si>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</si>
  <si>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</si>
  <si>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</si>
  <si>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</si>
  <si>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</si>
  <si>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</si>
  <si>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</si>
  <si>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</si>
  <si>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</si>
  <si>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</si>
  <si>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</si>
  <si>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</si>
  <si>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</si>
  <si>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</si>
  <si>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</si>
  <si>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</si>
  <si>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</si>
  <si>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</si>
  <si>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</si>
  <si>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</si>
  <si>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</si>
  <si>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</si>
  <si>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</si>
  <si>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</si>
  <si>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</si>
  <si>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</si>
  <si>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</si>
  <si>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</si>
  <si>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</si>
  <si>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</si>
  <si>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</si>
  <si>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</si>
  <si>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</si>
  <si>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</si>
  <si>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</si>
  <si>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</si>
  <si>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</si>
  <si>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</si>
  <si>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</si>
  <si>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</si>
  <si>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</si>
  <si>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</si>
  <si>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</si>
  <si>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</si>
  <si>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</si>
  <si>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</si>
  <si>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</si>
  <si>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</si>
  <si>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</si>
  <si>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</si>
  <si>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</si>
  <si>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</si>
  <si>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</si>
  <si>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</si>
  <si>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</si>
  <si>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</si>
  <si>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</si>
  <si>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</si>
  <si>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</si>
  <si>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</si>
  <si>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</si>
  <si>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</si>
  <si>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</si>
  <si>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</si>
  <si>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</si>
  <si>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</si>
  <si>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</si>
  <si>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</si>
  <si>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</si>
  <si>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</si>
  <si>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</si>
  <si>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</si>
  <si>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</si>
  <si>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</si>
  <si>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</si>
  <si>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</si>
  <si>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</si>
  <si>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</si>
  <si>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</si>
  <si>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</si>
  <si>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</si>
  <si>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</si>
  <si>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</si>
  <si>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</si>
  <si>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</si>
  <si>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</si>
  <si>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</si>
  <si>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</si>
  <si>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</si>
  <si>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</si>
  <si>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</si>
  <si>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</si>
  <si>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</si>
  <si>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</si>
  <si>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</si>
  <si>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</si>
  <si>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</si>
  <si>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</si>
  <si>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</si>
  <si>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</si>
  <si>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</si>
  <si>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</si>
  <si>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</si>
  <si>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</si>
  <si>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</si>
  <si>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</si>
  <si>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</si>
  <si>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</si>
  <si>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</si>
  <si>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</si>
  <si>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</si>
  <si>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</si>
  <si>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</si>
  <si>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</si>
  <si>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</si>
  <si>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</si>
  <si>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</si>
  <si>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</si>
  <si>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</si>
  <si>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</si>
  <si>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</si>
  <si>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</si>
  <si>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</si>
  <si>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</si>
  <si>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</si>
  <si>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</si>
  <si>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</si>
  <si>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</si>
  <si>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</si>
  <si>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</si>
  <si>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</si>
  <si>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</si>
  <si>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</si>
  <si>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</si>
  <si>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</si>
  <si>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</si>
  <si>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</si>
  <si>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</si>
  <si>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</si>
  <si>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</si>
  <si>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</si>
  <si>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</si>
  <si>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</si>
  <si>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</si>
  <si>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</si>
  <si>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</si>
  <si>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</si>
  <si>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</si>
  <si>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</si>
  <si>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</si>
  <si>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</si>
  <si>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</si>
  <si>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</si>
  <si>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</si>
  <si>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</si>
  <si>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</si>
  <si>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</si>
  <si>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</si>
  <si>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</si>
  <si>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</si>
  <si>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</si>
  <si>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</si>
  <si>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</si>
  <si>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</si>
  <si>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</si>
  <si>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</si>
  <si>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</si>
  <si>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</si>
  <si>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</si>
  <si>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</si>
  <si>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</si>
  <si>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</si>
  <si>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</si>
  <si>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</si>
  <si>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</si>
  <si>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</si>
  <si>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</si>
  <si>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</si>
  <si>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</si>
  <si>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</si>
  <si>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</si>
  <si>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</si>
  <si>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</si>
  <si>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</si>
  <si>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</si>
  <si>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</si>
  <si>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</si>
  <si>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</si>
  <si>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</si>
  <si>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</si>
  <si>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</si>
  <si>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</si>
  <si>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</si>
  <si>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</si>
  <si>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</si>
  <si>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</si>
  <si>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</si>
  <si>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</si>
  <si>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</si>
  <si>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</si>
  <si>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</si>
  <si>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</si>
  <si>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</si>
  <si>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</si>
  <si>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</si>
  <si>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</si>
  <si>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</si>
  <si>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</si>
  <si>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</si>
  <si>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</si>
  <si>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</si>
  <si>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</si>
  <si>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</si>
  <si>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</si>
  <si>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</si>
  <si>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</si>
  <si>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</si>
  <si>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</si>
  <si>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</si>
  <si>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</si>
  <si>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</si>
  <si>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</si>
  <si>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</si>
  <si>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</si>
  <si>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</si>
  <si>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</si>
  <si>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</si>
  <si>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</si>
  <si>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</si>
  <si>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</si>
  <si>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</si>
  <si>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</si>
  <si>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</si>
  <si>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</si>
  <si>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</si>
  <si>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</si>
  <si>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</si>
  <si>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</si>
  <si>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</si>
  <si>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</si>
  <si>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</si>
  <si>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</si>
  <si>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</si>
  <si>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</si>
  <si>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</si>
  <si>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</si>
  <si>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</si>
  <si>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</si>
  <si>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</si>
  <si>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</si>
  <si>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</si>
  <si>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</si>
  <si>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</si>
  <si>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</si>
  <si>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</si>
  <si>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</si>
  <si>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</si>
  <si>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</si>
  <si>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</si>
  <si>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</si>
  <si>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</si>
  <si>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</si>
  <si>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</si>
  <si>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</si>
  <si>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</si>
  <si>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</si>
  <si>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</si>
  <si>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</si>
  <si>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</si>
  <si>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</si>
  <si>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</si>
  <si>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</si>
  <si>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</si>
  <si>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</si>
  <si>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</si>
  <si>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</si>
  <si>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</si>
  <si>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</si>
  <si>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</si>
  <si>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</si>
  <si>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</si>
  <si>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</si>
  <si>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</si>
  <si>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</si>
  <si>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</si>
  <si>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</si>
  <si>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</si>
  <si>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</si>
  <si>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</si>
  <si>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</si>
  <si>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</si>
  <si>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</si>
  <si>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</si>
  <si>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</si>
  <si>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</si>
  <si>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</si>
  <si>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</si>
  <si>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</si>
  <si>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</si>
  <si>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</si>
  <si>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</si>
  <si>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</si>
  <si>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</si>
  <si>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</si>
  <si>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</si>
  <si>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</si>
  <si>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</si>
  <si>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</si>
  <si>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</si>
  <si>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</si>
  <si>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</si>
  <si>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</si>
  <si>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</si>
  <si>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</si>
  <si>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</si>
  <si>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</si>
  <si>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</si>
  <si>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</si>
  <si>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</si>
  <si>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</si>
  <si>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</si>
  <si>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</si>
  <si>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</si>
  <si>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</si>
  <si>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</si>
  <si>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</si>
  <si>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</si>
  <si>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</si>
  <si>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</si>
  <si>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</si>
  <si>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</si>
  <si>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</si>
  <si>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</si>
  <si>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</si>
  <si>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</si>
  <si>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</si>
  <si>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</si>
  <si>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</si>
  <si>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</si>
  <si>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</si>
  <si>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</si>
  <si>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</si>
  <si>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</si>
  <si>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</si>
  <si>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</si>
  <si>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</si>
  <si>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</si>
  <si>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</si>
  <si>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</si>
  <si>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</si>
  <si>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</si>
  <si>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</si>
  <si>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</si>
  <si>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</si>
  <si>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</si>
  <si>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</si>
  <si>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</si>
  <si>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</si>
  <si>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</si>
  <si>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</si>
  <si>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</si>
  <si>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</si>
  <si>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</si>
  <si>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</si>
  <si>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</si>
  <si>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</si>
  <si>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</si>
  <si>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</si>
  <si>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</si>
  <si>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</si>
  <si>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</si>
  <si>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</si>
  <si>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</si>
  <si>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</si>
  <si>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</si>
  <si>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</si>
  <si>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</si>
  <si>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</si>
  <si>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</si>
  <si>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</si>
  <si>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</si>
  <si>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</si>
  <si>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</si>
  <si>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</si>
  <si>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</si>
  <si>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</si>
  <si>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</si>
  <si>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</si>
  <si>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</si>
  <si>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</si>
  <si>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</si>
  <si>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</si>
  <si>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</si>
  <si>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</si>
  <si>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</si>
  <si>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</si>
  <si>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</si>
  <si>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</si>
  <si>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</si>
  <si>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</si>
  <si>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</si>
  <si>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</si>
  <si>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</si>
  <si>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</si>
  <si>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</si>
  <si>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</si>
  <si>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</si>
  <si>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</si>
  <si>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</si>
  <si>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</si>
  <si>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</si>
  <si>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</si>
  <si>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</si>
  <si>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</si>
  <si>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</si>
  <si>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</si>
  <si>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</si>
  <si>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</si>
  <si>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</si>
  <si>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</si>
  <si>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</si>
  <si>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</si>
  <si>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</si>
  <si>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</si>
  <si>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</si>
  <si>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</si>
  <si>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</si>
  <si>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</si>
  <si>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</si>
  <si>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</si>
  <si>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</si>
  <si>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</si>
  <si>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</si>
  <si>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</si>
  <si>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</si>
  <si>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</si>
  <si>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</si>
  <si>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</si>
  <si>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</si>
  <si>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</si>
  <si>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</si>
  <si>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</si>
  <si>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</si>
  <si>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</si>
  <si>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</si>
  <si>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</si>
  <si>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</si>
  <si>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</si>
  <si>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</si>
  <si>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</si>
  <si>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</si>
  <si>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</si>
  <si>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</si>
  <si>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</si>
  <si>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</si>
  <si>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</si>
  <si>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</si>
  <si>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</si>
  <si>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</si>
  <si>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</si>
  <si>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</si>
  <si>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</si>
  <si>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</si>
  <si>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</si>
  <si>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</si>
  <si>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</si>
  <si>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</si>
  <si>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</si>
  <si>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</si>
  <si>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</si>
  <si>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</si>
  <si>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</si>
  <si>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</si>
  <si>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</si>
  <si>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</si>
  <si>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</si>
  <si>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</si>
  <si>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</si>
  <si>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</si>
  <si>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</si>
  <si>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</si>
  <si>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</si>
  <si>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</si>
  <si>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</si>
  <si>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</si>
  <si>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</si>
  <si>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</si>
  <si>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</si>
  <si>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</si>
  <si>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</si>
  <si>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</si>
  <si>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</si>
  <si>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</si>
  <si>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</si>
  <si>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</si>
  <si>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</si>
  <si>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</si>
  <si>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</si>
  <si>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</si>
  <si>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</si>
  <si>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</si>
  <si>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</si>
  <si>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</si>
  <si>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</si>
  <si>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</si>
  <si>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</si>
  <si>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</si>
  <si>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</si>
  <si>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</si>
  <si>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</si>
  <si>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</si>
  <si>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</si>
  <si>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</si>
  <si>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</si>
  <si>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</si>
  <si>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</si>
  <si>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</si>
  <si>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</si>
  <si>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</si>
  <si>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</si>
  <si>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</si>
  <si>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</si>
  <si>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</si>
  <si>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</si>
  <si>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</si>
  <si>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</si>
  <si>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</si>
  <si>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</si>
  <si>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</si>
  <si>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</si>
  <si>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</si>
  <si>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</si>
  <si>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</si>
  <si>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</si>
  <si>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</si>
  <si>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</si>
  <si>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</si>
  <si>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</si>
  <si>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</si>
  <si>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</si>
  <si>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</si>
  <si>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</si>
  <si>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</si>
  <si>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</si>
  <si>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</si>
  <si>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</si>
  <si>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</si>
  <si>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</si>
  <si>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</si>
  <si>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</si>
  <si>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</si>
  <si>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</si>
  <si>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</si>
  <si>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</si>
  <si>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</si>
  <si>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</si>
  <si>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</si>
  <si>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</si>
  <si>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</si>
  <si>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</si>
  <si>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</si>
  <si>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</si>
  <si>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</si>
  <si>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</si>
  <si>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</si>
  <si>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</si>
  <si>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</si>
  <si>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</si>
  <si>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</si>
  <si>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</si>
  <si>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</si>
  <si>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</si>
  <si>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</si>
  <si>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</si>
  <si>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</si>
  <si>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</si>
  <si>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</si>
  <si>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</si>
  <si>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</si>
  <si>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</si>
  <si>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</si>
  <si>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</si>
  <si>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</si>
  <si>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</si>
  <si>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</si>
  <si>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</si>
  <si>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</si>
  <si>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</si>
  <si>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</si>
  <si>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</si>
  <si>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</si>
  <si>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</si>
  <si>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</si>
  <si>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</si>
  <si>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</si>
  <si>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</si>
  <si>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</si>
  <si>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</si>
  <si>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</si>
  <si>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</si>
  <si>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</si>
  <si>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</si>
  <si>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</si>
  <si>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</si>
  <si>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</si>
  <si>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</si>
  <si>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</si>
  <si>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</si>
  <si>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</si>
  <si>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</si>
  <si>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</si>
  <si>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</si>
  <si>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</si>
  <si>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</si>
  <si>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</si>
  <si>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</si>
  <si>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</si>
  <si>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</si>
  <si>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</si>
  <si>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</si>
  <si>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</si>
  <si>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</si>
  <si>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</si>
  <si>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</si>
  <si>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</si>
  <si>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</si>
  <si>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</si>
  <si>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</si>
  <si>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</si>
  <si>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</si>
  <si>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</si>
  <si>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</si>
  <si>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</si>
  <si>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</si>
  <si>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</si>
  <si>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</si>
  <si>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</si>
  <si>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</si>
  <si>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</si>
  <si>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</si>
  <si>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</si>
  <si>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</si>
  <si>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</si>
  <si>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</si>
  <si>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</si>
  <si>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</si>
  <si>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</si>
  <si>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</si>
  <si>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</si>
  <si>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</si>
  <si>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</si>
  <si>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</si>
  <si>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</si>
  <si>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</si>
  <si>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</si>
  <si>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</si>
  <si>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</si>
  <si>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</si>
  <si>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</si>
  <si>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</si>
  <si>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</si>
  <si>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</si>
  <si>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</si>
  <si>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</si>
  <si>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</si>
  <si>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</si>
  <si>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</si>
  <si>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</si>
  <si>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</si>
  <si>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</si>
  <si>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</si>
  <si>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</si>
  <si>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</si>
  <si>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</si>
  <si>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</si>
  <si>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</si>
  <si>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</si>
  <si>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</si>
  <si>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</si>
  <si>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</si>
  <si>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</si>
  <si>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</si>
  <si>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</si>
  <si>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</si>
  <si>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</si>
  <si>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</si>
  <si>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</si>
  <si>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</si>
  <si>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</si>
  <si>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</si>
  <si>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</si>
  <si>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</si>
  <si>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</si>
  <si>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</si>
  <si>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</si>
  <si>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</si>
  <si>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</si>
  <si>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</si>
  <si>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</si>
  <si>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</si>
  <si>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</si>
  <si>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</si>
  <si>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</si>
  <si>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</si>
  <si>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</si>
  <si>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</si>
  <si>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</si>
  <si>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</si>
  <si>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</si>
  <si>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</si>
  <si>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</si>
  <si>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</si>
  <si>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</si>
  <si>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</si>
  <si>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</si>
  <si>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</si>
  <si>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</si>
  <si>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</si>
  <si>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</si>
  <si>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</si>
  <si>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</si>
  <si>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</si>
  <si>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</si>
  <si>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</si>
  <si>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</si>
  <si>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</si>
  <si>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</si>
  <si>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</si>
  <si>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</si>
  <si>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</si>
  <si>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</si>
  <si>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</si>
  <si>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</si>
  <si>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</si>
  <si>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</si>
  <si>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</si>
  <si>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</si>
  <si>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</si>
  <si>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</si>
  <si>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</si>
  <si>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</si>
  <si>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</si>
  <si>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</si>
  <si>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</si>
  <si>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</si>
  <si>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</si>
  <si>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</si>
  <si>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</si>
  <si>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</si>
  <si>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</si>
  <si>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</si>
  <si>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</si>
  <si>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</si>
  <si>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</si>
  <si>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</si>
  <si>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</si>
  <si>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</si>
  <si>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</si>
  <si>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</si>
  <si>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</si>
  <si>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</si>
  <si>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</si>
  <si>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</si>
  <si>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</si>
  <si>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</si>
  <si>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</si>
  <si>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</si>
  <si>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</si>
  <si>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</si>
  <si>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</si>
  <si>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</si>
  <si>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</si>
  <si>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</si>
  <si>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</si>
  <si>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</si>
  <si>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</si>
  <si>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</si>
  <si>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</si>
  <si>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</si>
  <si>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</si>
  <si>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</si>
  <si>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</si>
  <si>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</si>
  <si>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</si>
  <si>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</si>
  <si>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</si>
  <si>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</si>
  <si>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</si>
  <si>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</si>
  <si>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</si>
  <si>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</si>
  <si>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</si>
  <si>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</si>
  <si>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</si>
  <si>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</si>
  <si>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</si>
  <si>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</si>
  <si>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</si>
  <si>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</si>
  <si>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</si>
  <si>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</si>
  <si>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</si>
  <si>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</si>
  <si>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</si>
  <si>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</si>
  <si>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</si>
  <si>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</si>
  <si>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</si>
  <si>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</si>
  <si>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</si>
  <si>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</si>
  <si>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</si>
  <si>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</si>
  <si>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</si>
  <si>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</si>
  <si>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</si>
  <si>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</si>
  <si>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</si>
  <si>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</si>
  <si>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</si>
  <si>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</si>
  <si>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</si>
  <si>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</si>
  <si>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</si>
  <si>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</si>
  <si>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</si>
  <si>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</si>
  <si>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</si>
  <si>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</si>
  <si>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</si>
  <si>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</si>
  <si>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</si>
  <si>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</si>
  <si>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</si>
  <si>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</si>
  <si>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</si>
  <si>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</si>
  <si>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</si>
  <si>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</si>
  <si>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</si>
  <si>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</si>
  <si>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</si>
  <si>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</si>
  <si>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</si>
  <si>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</si>
  <si>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</si>
  <si>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</si>
  <si>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</si>
  <si>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</si>
  <si>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</si>
  <si>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</si>
  <si>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</si>
  <si>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</si>
  <si>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</si>
  <si>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</si>
  <si>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</si>
  <si>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</si>
  <si>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</si>
  <si>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</si>
  <si>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</si>
  <si>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</si>
  <si>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</si>
  <si>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</si>
  <si>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</si>
  <si>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</si>
  <si>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</si>
  <si>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</si>
  <si>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</si>
  <si>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</si>
  <si>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</si>
  <si>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</si>
  <si>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</si>
  <si>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</si>
  <si>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</si>
  <si>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</si>
  <si>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</si>
  <si>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</si>
  <si>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</si>
  <si>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</si>
  <si>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</si>
  <si>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</si>
  <si>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</si>
  <si>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</si>
  <si>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</si>
  <si>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</si>
  <si>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</si>
  <si>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</si>
  <si>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</si>
  <si>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</si>
  <si>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</si>
  <si>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</si>
  <si>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</si>
  <si>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</si>
  <si>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</si>
  <si>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</si>
  <si>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</si>
  <si>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</si>
  <si>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</si>
  <si>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</si>
  <si>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</si>
  <si>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</si>
  <si>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</si>
  <si>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</si>
  <si>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</si>
  <si>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</si>
  <si>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</si>
  <si>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</si>
  <si>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</si>
  <si>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</si>
  <si>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</si>
  <si>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</si>
  <si>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</si>
  <si>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</si>
  <si>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</si>
  <si>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</si>
  <si>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</si>
  <si>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</si>
  <si>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</si>
  <si>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</si>
  <si>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</si>
  <si>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</si>
  <si>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</si>
  <si>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</si>
  <si>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</si>
  <si>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</si>
  <si>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</si>
  <si>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</si>
  <si>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</si>
  <si>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</si>
  <si>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</si>
  <si>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</si>
  <si>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</si>
  <si>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</si>
  <si>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</si>
  <si>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</si>
  <si>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</si>
  <si>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</si>
  <si>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</si>
  <si>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</si>
  <si>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</si>
  <si>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</si>
  <si>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</si>
  <si>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</si>
  <si>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</si>
  <si>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</si>
  <si>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</si>
  <si>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</si>
  <si>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</si>
  <si>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</si>
  <si>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</si>
  <si>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</si>
  <si>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</si>
  <si>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</si>
  <si>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</si>
  <si>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</si>
  <si>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</si>
  <si>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</si>
  <si>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</si>
  <si>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</si>
  <si>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</si>
  <si>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</si>
  <si>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</si>
  <si>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</si>
  <si>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</si>
  <si>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</si>
  <si>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</si>
  <si>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</si>
  <si>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</si>
  <si>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</si>
  <si>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</si>
  <si>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</si>
  <si>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</si>
  <si>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</si>
  <si>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</si>
  <si>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</si>
  <si>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</si>
  <si>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</si>
  <si>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</si>
  <si>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</si>
  <si>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</si>
  <si>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</si>
  <si>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</si>
  <si>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</si>
  <si>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</si>
  <si>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</si>
  <si>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</si>
  <si>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</si>
  <si>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</si>
  <si>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</si>
  <si>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</si>
  <si>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</si>
  <si>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</si>
  <si>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</si>
  <si>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</si>
  <si>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</si>
  <si>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</si>
  <si>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</si>
  <si>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</si>
  <si>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</si>
  <si>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</si>
  <si>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</si>
  <si>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</si>
  <si>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</si>
  <si>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</si>
  <si>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</si>
  <si>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</si>
  <si>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</si>
  <si>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</si>
  <si>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</si>
  <si>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</si>
  <si>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</si>
  <si>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</si>
  <si>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</si>
  <si>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</si>
  <si>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</si>
  <si>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</si>
  <si>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</si>
  <si>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</si>
  <si>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</si>
  <si>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</si>
  <si>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</si>
  <si>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</si>
  <si>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</si>
  <si>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</si>
  <si>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</si>
  <si>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</si>
  <si>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</si>
  <si>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</si>
  <si>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</si>
  <si>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</si>
  <si>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</si>
  <si>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</si>
  <si>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</si>
  <si>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</si>
  <si>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</si>
  <si>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</si>
  <si>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</si>
  <si>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</si>
  <si>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</si>
  <si>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</si>
  <si>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</si>
  <si>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</si>
  <si>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</si>
  <si>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</si>
  <si>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</si>
  <si>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</si>
  <si>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</si>
  <si>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</si>
  <si>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</si>
  <si>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</si>
  <si>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</si>
  <si>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</si>
  <si>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</si>
  <si>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</si>
  <si>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</si>
  <si>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</si>
  <si>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</si>
  <si>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</si>
  <si>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</si>
  <si>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</si>
  <si>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</si>
  <si>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</si>
  <si>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</si>
  <si>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</si>
  <si>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</si>
  <si>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</si>
  <si>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</si>
  <si>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</si>
  <si>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</si>
  <si>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</si>
  <si>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</si>
  <si>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</si>
  <si>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</si>
  <si>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</si>
  <si>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</si>
  <si>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</si>
  <si>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</si>
  <si>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</si>
  <si>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</si>
  <si>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</si>
  <si>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</si>
  <si>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</si>
  <si>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</si>
  <si>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</si>
  <si>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</si>
  <si>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</si>
  <si>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</si>
  <si>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</si>
  <si>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</si>
  <si>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</si>
  <si>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</si>
  <si>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</si>
  <si>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</si>
  <si>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</si>
  <si>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</si>
  <si>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</si>
  <si>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</si>
  <si>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</si>
  <si>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</si>
  <si>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</si>
  <si>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</si>
  <si>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</si>
  <si>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</si>
  <si>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</si>
  <si>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</si>
  <si>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</si>
  <si>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</si>
  <si>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</si>
  <si>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</si>
  <si>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</si>
  <si>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</si>
  <si>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</si>
  <si>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</si>
  <si>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</si>
  <si>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</si>
  <si>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</si>
  <si>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</si>
  <si>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</si>
  <si>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</si>
  <si>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</si>
  <si>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</si>
  <si>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</si>
  <si>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</si>
  <si>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</si>
  <si>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</si>
  <si>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</si>
  <si>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</si>
  <si>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</si>
  <si>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</si>
  <si>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</si>
  <si>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</si>
  <si>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</si>
  <si>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</si>
  <si>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</si>
  <si>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</si>
  <si>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</si>
  <si>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</si>
  <si>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</si>
  <si>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</si>
  <si>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</si>
  <si>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</si>
  <si>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</si>
  <si>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</si>
  <si>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</si>
  <si>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</si>
  <si>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</si>
  <si>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</si>
  <si>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</si>
  <si>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</si>
  <si>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</si>
  <si>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</si>
  <si>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</si>
  <si>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</si>
  <si>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</si>
  <si>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</si>
  <si>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</si>
  <si>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</si>
  <si>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</si>
  <si>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</si>
  <si>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</si>
  <si>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</si>
  <si>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</si>
  <si>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</si>
  <si>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</si>
  <si>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</si>
  <si>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</si>
  <si>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</si>
  <si>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</si>
  <si>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</si>
  <si>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</si>
  <si>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</si>
  <si>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</si>
  <si>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</si>
  <si>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</si>
  <si>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</si>
  <si>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</si>
  <si>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</si>
  <si>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</si>
  <si>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</si>
  <si>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</si>
  <si>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</si>
  <si>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</si>
  <si>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</si>
  <si>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</si>
  <si>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</si>
  <si>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</si>
  <si>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</si>
  <si>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</si>
  <si>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</si>
  <si>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</si>
  <si>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</si>
  <si>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</si>
  <si>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</si>
  <si>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</si>
  <si>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</si>
  <si>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</si>
  <si>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</si>
  <si>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</si>
  <si>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</si>
  <si>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</si>
  <si>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</si>
  <si>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</si>
  <si>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</si>
  <si>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</si>
  <si>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</si>
  <si>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</si>
  <si>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</si>
  <si>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</si>
  <si>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</si>
  <si>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</si>
  <si>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</si>
  <si>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</si>
  <si>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</si>
  <si>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</si>
  <si>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</si>
  <si>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</si>
  <si>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</si>
  <si>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</si>
  <si>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</si>
  <si>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</si>
  <si>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</si>
  <si>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</si>
  <si>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</si>
  <si>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</si>
  <si>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</si>
  <si>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</si>
  <si>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</si>
  <si>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</si>
  <si>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</si>
  <si>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</si>
  <si>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</si>
  <si>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</si>
  <si>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</si>
  <si>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</si>
  <si>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</si>
  <si>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</si>
  <si>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</si>
  <si>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</si>
  <si>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</si>
  <si>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</si>
  <si>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</si>
  <si>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</si>
  <si>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</si>
  <si>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</si>
  <si>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</si>
  <si>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</si>
  <si>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</si>
  <si>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</si>
  <si>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</si>
  <si>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</si>
  <si>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</si>
  <si>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</si>
  <si>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</si>
  <si>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</si>
  <si>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</si>
  <si>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</si>
  <si>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</si>
  <si>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</si>
  <si>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</si>
  <si>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</si>
  <si>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</si>
  <si>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</si>
  <si>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</si>
  <si>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</si>
  <si>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</si>
  <si>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</si>
  <si>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</si>
  <si>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</si>
  <si>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</si>
  <si>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</si>
  <si>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</si>
  <si>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</si>
  <si>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</si>
  <si>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</si>
  <si>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</si>
  <si>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</si>
  <si>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</si>
  <si>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</si>
  <si>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</si>
  <si>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</si>
  <si>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</si>
  <si>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</si>
  <si>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</si>
  <si>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</si>
  <si>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</si>
  <si>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</si>
  <si>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</si>
  <si>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</si>
  <si>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</si>
  <si>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</si>
  <si>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</si>
  <si>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</si>
  <si>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</si>
  <si>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</si>
  <si>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</si>
  <si>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</si>
  <si>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</si>
  <si>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</si>
  <si>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</si>
  <si>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</si>
  <si>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</si>
  <si>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</si>
  <si>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</si>
  <si>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</si>
  <si>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</si>
  <si>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</si>
  <si>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</si>
  <si>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</si>
  <si>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</si>
  <si>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</si>
  <si>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</si>
  <si>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</si>
  <si>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</si>
  <si>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</si>
  <si>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</si>
  <si>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</si>
  <si>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</si>
  <si>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</si>
  <si>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</si>
  <si>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</si>
  <si>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</si>
  <si>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</si>
  <si>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</si>
  <si>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</si>
  <si>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</si>
  <si>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</si>
  <si>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</si>
  <si>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</si>
  <si>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</si>
  <si>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</si>
  <si>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</si>
  <si>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</si>
  <si>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</si>
  <si>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</si>
  <si>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</si>
  <si>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</si>
  <si>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</si>
  <si>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</si>
  <si>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</si>
  <si>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</si>
  <si>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</si>
  <si>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</si>
  <si>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</si>
  <si>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</si>
  <si>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</si>
  <si>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</si>
  <si>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</si>
  <si>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</si>
  <si>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</si>
  <si>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</si>
  <si>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</si>
  <si>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</si>
  <si>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</si>
  <si>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</si>
  <si>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</si>
  <si>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</si>
  <si>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</si>
  <si>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</si>
  <si>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</si>
  <si>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</si>
  <si>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</si>
  <si>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</si>
  <si>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</si>
  <si>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</si>
  <si>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</si>
  <si>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</si>
  <si>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</si>
  <si>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</si>
  <si>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</si>
  <si>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</si>
  <si>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</si>
  <si>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</si>
  <si>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</si>
  <si>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</si>
  <si>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</si>
  <si>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</si>
  <si>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</si>
  <si>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</si>
  <si>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</si>
  <si>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</si>
  <si>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</si>
  <si>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</si>
  <si>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</si>
  <si>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</si>
  <si>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</si>
  <si>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</si>
  <si>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</si>
  <si>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</si>
  <si>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</si>
  <si>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</si>
  <si>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</si>
  <si>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</si>
  <si>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</si>
  <si>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</si>
  <si>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</si>
  <si>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</si>
  <si>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</si>
  <si>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</si>
  <si>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</si>
  <si>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</si>
  <si>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</si>
  <si>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</si>
  <si>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</si>
  <si>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</si>
  <si>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</si>
  <si>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</si>
  <si>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</si>
  <si>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</si>
  <si>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</si>
  <si>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</si>
  <si>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</si>
  <si>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</si>
  <si>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</si>
  <si>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</si>
  <si>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</si>
  <si>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</si>
  <si>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</si>
  <si>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</si>
  <si>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</si>
  <si>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</si>
  <si>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</si>
  <si>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</si>
  <si>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</si>
  <si>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</si>
  <si>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</si>
  <si>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</si>
  <si>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</si>
  <si>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</si>
  <si>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</si>
  <si>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</si>
  <si>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</si>
  <si>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</si>
  <si>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</si>
  <si>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</si>
  <si>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</si>
  <si>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</si>
  <si>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</si>
  <si>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</si>
  <si>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</si>
  <si>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</si>
  <si>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</si>
  <si>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</si>
  <si>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</si>
  <si>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</si>
  <si>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</si>
  <si>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</si>
  <si>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</si>
  <si>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</si>
  <si>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</si>
  <si>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</si>
  <si>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</si>
  <si>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</si>
  <si>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</si>
  <si>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</si>
  <si>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</si>
  <si>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</si>
  <si>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</si>
  <si>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</si>
  <si>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</si>
  <si>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</si>
  <si>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</si>
  <si>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</si>
  <si>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</si>
  <si>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</si>
  <si>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</si>
  <si>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</si>
  <si>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</si>
  <si>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</si>
  <si>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</si>
  <si>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</si>
  <si>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</si>
  <si>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</si>
  <si>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</si>
  <si>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</si>
  <si>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</si>
  <si>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</si>
  <si>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</si>
  <si>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</si>
  <si>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</si>
  <si>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</si>
  <si>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</si>
  <si>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</si>
  <si>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</si>
  <si>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</si>
  <si>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</si>
  <si>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</si>
  <si>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</si>
  <si>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</si>
  <si>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</si>
  <si>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</si>
  <si>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</si>
  <si>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</si>
  <si>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</si>
  <si>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</si>
  <si>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</si>
  <si>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</si>
  <si>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</si>
  <si>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</si>
  <si>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</si>
  <si>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</si>
  <si>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</si>
  <si>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</si>
  <si>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</si>
  <si>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</si>
  <si>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</si>
  <si>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</si>
  <si>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</si>
  <si>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</si>
  <si>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</si>
  <si>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</si>
  <si>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</si>
  <si>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</si>
  <si>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</si>
  <si>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</si>
  <si>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</si>
  <si>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</si>
  <si>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</si>
  <si>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</si>
  <si>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</si>
  <si>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</si>
  <si>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</si>
  <si>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</si>
  <si>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</si>
  <si>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</si>
  <si>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</si>
  <si>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</si>
  <si>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</si>
  <si>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</si>
  <si>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</si>
  <si>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</si>
  <si>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</si>
  <si>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</si>
  <si>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</si>
  <si>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</si>
  <si>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</si>
  <si>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</si>
  <si>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</si>
  <si>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</si>
  <si>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</si>
  <si>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</si>
  <si>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</si>
  <si>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</si>
  <si>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</si>
  <si>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</si>
  <si>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</si>
  <si>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</si>
  <si>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</si>
  <si>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</si>
  <si>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</si>
  <si>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</si>
  <si>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</si>
  <si>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</si>
  <si>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</si>
  <si>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</si>
  <si>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</si>
  <si>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</si>
  <si>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</si>
  <si>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</si>
  <si>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</si>
  <si>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</si>
  <si>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</si>
  <si>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</si>
  <si>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</si>
  <si>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</si>
  <si>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</si>
  <si>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</si>
  <si>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</si>
  <si>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</si>
  <si>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</si>
  <si>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</si>
  <si>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</si>
  <si>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</si>
  <si>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</si>
  <si>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</si>
  <si>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</si>
  <si>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</si>
  <si>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</si>
  <si>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</si>
  <si>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</si>
  <si>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</si>
  <si>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</si>
  <si>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</si>
  <si>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</si>
  <si>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</si>
  <si>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</si>
  <si>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</si>
  <si>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</si>
  <si>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</si>
  <si>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</si>
  <si>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</si>
  <si>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</si>
  <si>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</si>
  <si>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</si>
  <si>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</si>
  <si>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</si>
  <si>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</si>
  <si>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</si>
  <si>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</si>
  <si>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</si>
  <si>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</si>
  <si>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</si>
  <si>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</si>
  <si>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</si>
  <si>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</si>
  <si>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</si>
  <si>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</si>
  <si>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</si>
  <si>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</si>
  <si>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</si>
  <si>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</si>
  <si>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</si>
  <si>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</si>
  <si>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</si>
  <si>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</si>
  <si>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</si>
  <si>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</si>
  <si>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</si>
  <si>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</si>
  <si>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</si>
  <si>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</si>
  <si>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</si>
  <si>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</si>
  <si>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</si>
  <si>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</si>
  <si>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</si>
  <si>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</si>
  <si>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</si>
  <si>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</si>
  <si>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</si>
  <si>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</si>
  <si>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</si>
  <si>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</si>
  <si>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</si>
  <si>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</si>
  <si>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</si>
  <si>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</si>
  <si>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</si>
  <si>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</si>
  <si>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</si>
  <si>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</si>
  <si>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</si>
  <si>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</si>
  <si>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</si>
  <si>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</si>
  <si>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</si>
  <si>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</si>
  <si>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</si>
  <si>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</si>
  <si>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</si>
  <si>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</si>
  <si>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</si>
  <si>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</si>
  <si>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</si>
  <si>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</si>
  <si>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</si>
  <si>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</si>
  <si>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</si>
  <si>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</si>
  <si>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</si>
  <si>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</si>
  <si>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</si>
  <si>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</si>
  <si>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</si>
  <si>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</si>
  <si>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</si>
  <si>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</si>
  <si>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</si>
  <si>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</si>
  <si>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</si>
  <si>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</si>
  <si>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</si>
  <si>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</si>
  <si>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</si>
  <si>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</si>
  <si>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</si>
  <si>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</si>
  <si>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</si>
  <si>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</si>
  <si>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</si>
  <si>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</si>
  <si>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</si>
  <si>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</si>
  <si>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</si>
  <si>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</si>
  <si>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</si>
  <si>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</si>
  <si>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</si>
  <si>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</si>
  <si>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</si>
  <si>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</si>
  <si>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</si>
  <si>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</si>
  <si>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</si>
  <si>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</si>
  <si>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</si>
  <si>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</si>
  <si>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</si>
  <si>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</si>
  <si>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</si>
  <si>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</si>
  <si>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</si>
  <si>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</si>
  <si>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</si>
  <si>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</si>
  <si>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</si>
  <si>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</si>
  <si>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</si>
  <si>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</si>
  <si>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</si>
  <si>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</si>
  <si>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</si>
  <si>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</si>
  <si>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</si>
  <si>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</si>
  <si>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</si>
  <si>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</si>
  <si>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</si>
  <si>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</si>
  <si>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</si>
  <si>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</si>
  <si>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</si>
  <si>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</si>
  <si>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</si>
  <si>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</si>
  <si>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</si>
  <si>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</si>
  <si>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</si>
  <si>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</si>
  <si>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</si>
  <si>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</si>
  <si>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</si>
  <si>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</si>
  <si>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</si>
  <si>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</si>
  <si>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</si>
  <si>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</si>
  <si>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</si>
  <si>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</si>
  <si>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</si>
  <si>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</si>
  <si>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</si>
  <si>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</si>
  <si>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</si>
  <si>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</si>
  <si>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</si>
  <si>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</si>
  <si>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</si>
  <si>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</si>
  <si>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</si>
  <si>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</si>
  <si>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</si>
  <si>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</si>
  <si>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</si>
  <si>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</si>
  <si>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</si>
  <si>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</si>
  <si>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</si>
  <si>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</si>
  <si>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</si>
  <si>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</si>
  <si>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</si>
  <si>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</si>
  <si>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</si>
  <si>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</si>
  <si>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</si>
  <si>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</si>
  <si>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</si>
  <si>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</si>
  <si>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</si>
  <si>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</si>
  <si>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</si>
  <si>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</si>
  <si>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</si>
  <si>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</si>
  <si>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</si>
  <si>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</si>
  <si>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</si>
  <si>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</si>
  <si>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</si>
  <si>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</si>
  <si>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</si>
  <si>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</si>
  <si>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</si>
  <si>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</si>
  <si>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</si>
  <si>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</si>
  <si>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</si>
  <si>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</si>
  <si>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</si>
  <si>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</si>
  <si>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</si>
  <si>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</si>
  <si>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</si>
  <si>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</si>
  <si>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</si>
  <si>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</si>
  <si>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</si>
  <si>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</si>
  <si>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</si>
  <si>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</si>
  <si>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</si>
  <si>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</si>
  <si>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</si>
  <si>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</si>
  <si>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</si>
  <si>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</si>
  <si>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</si>
  <si>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</si>
  <si>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</si>
  <si>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</si>
  <si>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</si>
  <si>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</si>
  <si>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</si>
  <si>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</si>
  <si>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</si>
  <si>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</si>
  <si>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</si>
  <si>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</si>
  <si>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</si>
  <si>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</si>
  <si>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</si>
  <si>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</si>
  <si>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</si>
  <si>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</si>
  <si>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</si>
  <si>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</si>
  <si>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</si>
  <si>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</si>
  <si>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</si>
  <si>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</si>
  <si>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</si>
  <si>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</si>
  <si>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</si>
  <si>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</si>
  <si>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</si>
  <si>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</si>
  <si>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</si>
  <si>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</si>
  <si>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</si>
  <si>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</si>
  <si>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</si>
  <si>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</si>
  <si>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</si>
  <si>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</si>
  <si>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</si>
  <si>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</si>
  <si>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</si>
  <si>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</si>
  <si>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</si>
  <si>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</si>
  <si>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</si>
  <si>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</si>
  <si>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</si>
  <si>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</si>
  <si>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</si>
  <si>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</si>
  <si>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</si>
  <si>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</si>
  <si>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</si>
  <si>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</si>
  <si>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</si>
  <si>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</si>
  <si>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</si>
  <si>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</si>
  <si>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</si>
  <si>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</si>
  <si>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</si>
  <si>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</si>
  <si>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</si>
  <si>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</si>
  <si>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</si>
  <si>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</si>
  <si>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</si>
  <si>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</si>
  <si>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</si>
  <si>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</si>
  <si>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</si>
  <si>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</si>
  <si>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</si>
  <si>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</si>
  <si>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</si>
  <si>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</si>
  <si>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</si>
  <si>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</si>
  <si>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</si>
  <si>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</si>
  <si>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</si>
  <si>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</si>
  <si>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</si>
  <si>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</si>
  <si>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</si>
  <si>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</si>
  <si>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</si>
  <si>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</si>
  <si>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</si>
  <si>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</si>
  <si>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</si>
  <si>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</si>
  <si>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</si>
  <si>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</si>
  <si>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</si>
  <si>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</si>
  <si>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</si>
  <si>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</si>
  <si>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</si>
  <si>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</si>
  <si>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</si>
  <si>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</si>
  <si>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</si>
  <si>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</si>
  <si>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</si>
  <si>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</si>
  <si>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</si>
  <si>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</si>
  <si>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</si>
  <si>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</si>
  <si>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</si>
  <si>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</si>
  <si>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</si>
  <si>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</si>
  <si>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</si>
  <si>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</si>
  <si>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</si>
  <si>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</si>
  <si>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</si>
  <si>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</si>
  <si>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</si>
  <si>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</si>
  <si>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</si>
  <si>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</si>
  <si>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</si>
  <si>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</si>
  <si>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</si>
  <si>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</si>
  <si>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</si>
  <si>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</si>
  <si>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</si>
  <si>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</si>
  <si>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</si>
  <si>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</si>
  <si>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</si>
  <si>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</si>
  <si>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</si>
  <si>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</si>
  <si>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</si>
  <si>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</si>
  <si>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</si>
  <si>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</si>
  <si>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</si>
  <si>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</si>
  <si>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</si>
  <si>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</si>
  <si>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</si>
  <si>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</si>
  <si>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</si>
  <si>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</si>
  <si>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</si>
  <si>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</si>
  <si>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</si>
  <si>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</si>
  <si>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</si>
  <si>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</si>
  <si>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</si>
  <si>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</si>
  <si>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</si>
  <si>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</si>
  <si>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</si>
  <si>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</si>
  <si>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</si>
  <si>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</si>
  <si>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</si>
  <si>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</si>
  <si>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</si>
  <si>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</si>
  <si>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</si>
  <si>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</si>
  <si>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</si>
  <si>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</si>
  <si>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</si>
  <si>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</si>
  <si>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</si>
  <si>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</si>
  <si>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</si>
  <si>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</si>
  <si>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</si>
  <si>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</si>
  <si>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</si>
  <si>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</si>
  <si>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</si>
  <si>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</si>
  <si>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</si>
  <si>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</si>
  <si>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</si>
  <si>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</si>
  <si>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</si>
  <si>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</si>
  <si>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</si>
  <si>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</si>
  <si>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</si>
  <si>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</si>
  <si>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</si>
  <si>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</si>
  <si>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</si>
  <si>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</si>
  <si>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</si>
  <si>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</si>
  <si>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</si>
  <si>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</si>
  <si>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</si>
  <si>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</si>
  <si>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</si>
  <si>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</si>
  <si>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</si>
  <si>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</si>
  <si>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</si>
  <si>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</si>
  <si>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</si>
  <si>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</si>
  <si>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</si>
  <si>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</si>
  <si>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</si>
  <si>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</si>
  <si>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</si>
  <si>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</si>
  <si>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</si>
  <si>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</si>
  <si>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</si>
  <si>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</si>
  <si>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</si>
  <si>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</si>
  <si>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</si>
  <si>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</si>
  <si>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</si>
  <si>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</si>
  <si>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</si>
  <si>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</si>
  <si>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</si>
  <si>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</si>
  <si>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</si>
  <si>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</si>
  <si>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</si>
  <si>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</si>
  <si>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</si>
  <si>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</si>
  <si>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</si>
  <si>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</si>
  <si>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</si>
  <si>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</si>
  <si>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</si>
  <si>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</si>
  <si>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</si>
  <si>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</si>
  <si>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</si>
  <si>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</si>
  <si>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</si>
  <si>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</si>
  <si>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</si>
  <si>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</si>
  <si>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</si>
  <si>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</si>
  <si>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</si>
  <si>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</si>
  <si>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</si>
  <si>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</si>
  <si>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</si>
  <si>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</si>
  <si>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</si>
  <si>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</si>
  <si>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</si>
  <si>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</si>
  <si>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</si>
  <si>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</si>
  <si>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</si>
  <si>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</si>
  <si>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</si>
  <si>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</si>
  <si>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</si>
  <si>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</si>
  <si>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</si>
  <si>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</si>
  <si>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</si>
  <si>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</si>
  <si>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</si>
  <si>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</si>
  <si>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</si>
  <si>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</si>
  <si>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</si>
  <si>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</si>
  <si>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</si>
  <si>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</si>
  <si>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</si>
  <si>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</si>
  <si>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</si>
  <si>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</si>
  <si>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</si>
  <si>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</si>
  <si>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</si>
  <si>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</si>
  <si>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</si>
  <si>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</si>
  <si>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</si>
  <si>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</si>
  <si>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</si>
  <si>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</si>
  <si>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</si>
  <si>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</si>
  <si>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</si>
  <si>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</si>
  <si>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</si>
  <si>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</si>
  <si>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</si>
  <si>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</si>
  <si>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</si>
  <si>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</si>
  <si>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</si>
  <si>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</si>
  <si>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</si>
  <si>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</si>
  <si>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</si>
  <si>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</si>
  <si>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</si>
  <si>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</si>
  <si>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</si>
  <si>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</si>
  <si>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</si>
  <si>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</si>
  <si>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</si>
  <si>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</si>
  <si>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</si>
  <si>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</si>
  <si>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</si>
  <si>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</si>
  <si>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</si>
  <si>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</si>
  <si>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</si>
  <si>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</si>
  <si>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</si>
  <si>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</si>
  <si>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</si>
  <si>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</si>
  <si>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</si>
  <si>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</si>
  <si>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</si>
  <si>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</si>
  <si>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</si>
  <si>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</si>
  <si>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</si>
  <si>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</si>
  <si>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</si>
  <si>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</si>
  <si>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</si>
  <si>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</si>
  <si>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</si>
  <si>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</si>
  <si>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</si>
  <si>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</si>
  <si>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</si>
  <si>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</si>
  <si>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</si>
  <si>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</si>
  <si>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</si>
  <si>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</si>
  <si>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</si>
  <si>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</si>
  <si>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</si>
  <si>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</si>
  <si>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</si>
  <si>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</si>
  <si>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</si>
  <si>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</si>
  <si>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</si>
  <si>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</si>
  <si>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</si>
  <si>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</si>
  <si>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</si>
  <si>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</si>
  <si>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</si>
  <si>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</si>
  <si>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</si>
  <si>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</si>
  <si>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</si>
  <si>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</si>
  <si>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</si>
  <si>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</si>
  <si>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</si>
  <si>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</si>
  <si>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</si>
  <si>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</si>
  <si>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</si>
  <si>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</si>
  <si>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</si>
  <si>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</si>
  <si>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</si>
  <si>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</si>
  <si>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</si>
  <si>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</si>
  <si>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</si>
  <si>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</si>
  <si>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</si>
  <si>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</si>
  <si>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</si>
  <si>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</si>
  <si>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</si>
  <si>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</si>
  <si>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</si>
  <si>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</si>
  <si>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</si>
  <si>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</si>
  <si>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</si>
  <si>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</si>
  <si>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</si>
  <si>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</si>
  <si>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</si>
  <si>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</si>
  <si>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</si>
  <si>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</si>
  <si>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</si>
  <si>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</si>
  <si>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</si>
  <si>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</si>
  <si>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</si>
  <si>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</si>
  <si>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</si>
  <si>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</si>
  <si>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</si>
  <si>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</si>
  <si>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</si>
  <si>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</si>
  <si>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</si>
  <si>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</si>
  <si>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</si>
  <si>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</si>
  <si>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</si>
  <si>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</si>
  <si>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</si>
  <si>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</si>
  <si>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</si>
  <si>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</si>
  <si>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</si>
  <si>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</si>
  <si>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</si>
  <si>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</si>
  <si>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</si>
  <si>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</si>
  <si>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</si>
  <si>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</si>
  <si>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</si>
  <si>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</si>
  <si>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</si>
  <si>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</si>
  <si>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</si>
  <si>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</si>
  <si>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</si>
  <si>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</si>
  <si>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</si>
  <si>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</si>
  <si>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</si>
  <si>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</si>
  <si>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</si>
  <si>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</si>
  <si>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</si>
  <si>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</si>
  <si>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</si>
  <si>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</si>
  <si>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</si>
  <si>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</si>
  <si>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</si>
  <si>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</si>
  <si>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</si>
  <si>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</si>
  <si>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</si>
  <si>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</si>
  <si>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</si>
  <si>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</si>
  <si>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</si>
  <si>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</si>
  <si>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</si>
  <si>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</si>
  <si>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</si>
  <si>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</si>
  <si>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</si>
  <si>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</si>
  <si>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</si>
  <si>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</si>
  <si>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</si>
  <si>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</si>
  <si>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</si>
  <si>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</si>
  <si>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</si>
  <si>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</si>
  <si>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</si>
  <si>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</si>
  <si>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</si>
  <si>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</si>
  <si>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</si>
  <si>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</si>
  <si>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</si>
  <si>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</si>
  <si>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</si>
  <si>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</si>
  <si>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</si>
  <si>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</si>
  <si>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</si>
  <si>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</si>
  <si>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</si>
  <si>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</si>
  <si>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</si>
  <si>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</si>
  <si>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</si>
  <si>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</si>
  <si>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</si>
  <si>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</si>
  <si>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</si>
  <si>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</si>
  <si>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</si>
  <si>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</si>
  <si>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</si>
  <si>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</si>
  <si>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</si>
  <si>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</si>
  <si>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</si>
  <si>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</si>
  <si>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</si>
  <si>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</si>
  <si>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</si>
  <si>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</si>
  <si>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</si>
  <si>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</si>
  <si>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</si>
  <si>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</si>
  <si>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</si>
  <si>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</si>
  <si>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</si>
  <si>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</si>
  <si>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</si>
  <si>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</si>
  <si>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</si>
  <si>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</si>
  <si>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</si>
  <si>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</si>
  <si>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</si>
  <si>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</si>
  <si>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</si>
  <si>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</si>
  <si>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</si>
  <si>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</si>
  <si>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</si>
  <si>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</si>
  <si>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</si>
  <si>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</si>
  <si>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</si>
  <si>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</si>
  <si>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</si>
  <si>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</si>
  <si>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</si>
  <si>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</si>
  <si>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</si>
  <si>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</si>
  <si>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</si>
  <si>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</si>
  <si>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</si>
  <si>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</si>
  <si>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</si>
  <si>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</si>
  <si>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</si>
  <si>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</si>
  <si>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</si>
  <si>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</si>
  <si>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</si>
  <si>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</si>
  <si>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</si>
  <si>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</si>
  <si>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</si>
  <si>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</si>
  <si>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</si>
  <si>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</si>
  <si>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</si>
  <si>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</si>
  <si>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</si>
  <si>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</si>
  <si>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</si>
  <si>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</si>
  <si>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</si>
  <si>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</si>
  <si>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</si>
  <si>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</si>
  <si>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</si>
  <si>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</si>
  <si>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</si>
  <si>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</si>
  <si>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</si>
  <si>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</si>
  <si>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</si>
  <si>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</si>
  <si>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</si>
  <si>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</si>
  <si>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</si>
  <si>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</si>
  <si>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</si>
  <si>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</si>
  <si>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</si>
  <si>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</si>
  <si>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</si>
  <si>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</si>
  <si>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</si>
  <si>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</si>
  <si>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</si>
  <si>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</si>
  <si>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</si>
  <si>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</si>
  <si>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</si>
  <si>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</si>
  <si>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</si>
  <si>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</si>
  <si>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</si>
  <si>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</si>
  <si>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</si>
  <si>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</si>
  <si>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</si>
  <si>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</si>
  <si>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</si>
  <si>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</si>
  <si>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</si>
  <si>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</si>
  <si>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</si>
  <si>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</si>
  <si>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</si>
  <si>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</si>
  <si>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</si>
  <si>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</si>
  <si>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</si>
  <si>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</si>
  <si>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</si>
  <si>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</si>
  <si>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</si>
  <si>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</si>
  <si>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</si>
  <si>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</si>
  <si>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</si>
  <si>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</si>
  <si>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</si>
  <si>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</si>
  <si>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</si>
  <si>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</si>
  <si>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</si>
  <si>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</si>
  <si>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</si>
  <si>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</si>
  <si>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</si>
  <si>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</si>
  <si>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</si>
  <si>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</si>
  <si>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</si>
  <si>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</si>
  <si>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</si>
  <si>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</si>
  <si>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</si>
  <si>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</si>
  <si>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</si>
  <si>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</si>
  <si>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</si>
  <si>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</si>
  <si>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</si>
  <si>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</si>
  <si>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</si>
  <si>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</si>
  <si>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</si>
  <si>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</si>
  <si>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</si>
  <si>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</si>
  <si>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</si>
  <si>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</si>
  <si>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</si>
  <si>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</si>
  <si>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</si>
  <si>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</si>
  <si>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</si>
  <si>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</si>
  <si>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</si>
  <si>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</si>
  <si>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</si>
  <si>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</si>
  <si>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</si>
  <si>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</si>
  <si>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</si>
  <si>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</si>
  <si>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</si>
  <si>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</si>
  <si>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</si>
  <si>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</si>
  <si>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</si>
  <si>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</si>
  <si>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</si>
  <si>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</si>
  <si>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</si>
  <si>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</si>
  <si>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</si>
  <si>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</si>
  <si>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</si>
  <si>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</si>
  <si>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</si>
  <si>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</si>
  <si>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</si>
  <si>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</si>
  <si>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</si>
  <si>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</si>
  <si>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</si>
  <si>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</si>
  <si>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</si>
  <si>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</si>
  <si>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</si>
  <si>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</si>
  <si>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</si>
  <si>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</si>
  <si>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</si>
  <si>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</si>
  <si>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</si>
  <si>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</si>
  <si>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</si>
  <si>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</si>
  <si>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</si>
  <si>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</si>
  <si>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</si>
  <si>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</si>
  <si>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</si>
  <si>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</si>
  <si>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</si>
  <si>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</si>
  <si>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</si>
  <si>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</si>
  <si>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</si>
  <si>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</si>
  <si>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</si>
  <si>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</si>
  <si>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</si>
  <si>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</si>
  <si>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</si>
  <si>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</si>
  <si>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</si>
  <si>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</si>
  <si>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</si>
  <si>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</si>
  <si>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</si>
  <si>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</si>
  <si>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</si>
  <si>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</si>
  <si>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</si>
  <si>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</si>
  <si>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</si>
  <si>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</si>
  <si>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</si>
  <si>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</si>
  <si>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</si>
  <si>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</si>
  <si>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</si>
  <si>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</si>
  <si>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</si>
  <si>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</si>
  <si>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</si>
  <si>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</si>
  <si>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</si>
  <si>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</si>
  <si>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</si>
  <si>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</si>
  <si>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</si>
  <si>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</si>
  <si>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</si>
  <si>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</si>
  <si>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</si>
  <si>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</si>
  <si>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</si>
  <si>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</si>
  <si>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</si>
  <si>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</si>
  <si>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</si>
  <si>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</si>
  <si>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</si>
  <si>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</si>
  <si>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</si>
  <si>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</si>
  <si>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</si>
  <si>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</si>
  <si>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</si>
  <si>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</si>
  <si>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</si>
  <si>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</si>
  <si>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</si>
  <si>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</si>
  <si>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</si>
  <si>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</si>
  <si>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</si>
  <si>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</si>
  <si>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</si>
  <si>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</si>
  <si>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</si>
  <si>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</si>
  <si>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</si>
  <si>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</si>
  <si>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</si>
  <si>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</si>
  <si>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</si>
  <si>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</si>
  <si>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</si>
  <si>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</si>
  <si>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</si>
  <si>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</si>
  <si>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</si>
  <si>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</si>
  <si>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</si>
  <si>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</si>
  <si>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</si>
  <si>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</si>
  <si>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</si>
  <si>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</si>
  <si>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</si>
  <si>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</si>
  <si>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</si>
  <si>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</si>
  <si>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</si>
  <si>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</si>
  <si>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</si>
  <si>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</si>
  <si>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</si>
  <si>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</si>
  <si>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</si>
  <si>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</si>
  <si>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</si>
  <si>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</si>
  <si>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</si>
  <si>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</si>
  <si>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</si>
  <si>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</si>
  <si>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</si>
  <si>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</si>
  <si>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</si>
  <si>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</si>
  <si>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</si>
  <si>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</si>
  <si>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</si>
  <si>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</si>
  <si>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</si>
  <si>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</si>
  <si>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</si>
  <si>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</si>
  <si>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</si>
  <si>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</si>
  <si>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</si>
  <si>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</si>
  <si>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</si>
  <si>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</si>
  <si>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</si>
  <si>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</si>
  <si>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</si>
  <si>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</si>
  <si>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</si>
  <si>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</si>
  <si>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</si>
  <si>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</si>
  <si>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</si>
  <si>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</si>
  <si>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</si>
  <si>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</si>
  <si>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</si>
  <si>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</si>
  <si>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</si>
  <si>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</si>
  <si>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</si>
  <si>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</si>
  <si>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</si>
  <si>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</si>
  <si>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</si>
  <si>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</si>
  <si>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</si>
  <si>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</si>
  <si>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</si>
  <si>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</si>
  <si>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</si>
  <si>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</si>
  <si>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</si>
  <si>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</si>
  <si>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</si>
  <si>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</si>
  <si>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</si>
  <si>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</si>
  <si>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</si>
  <si>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</si>
  <si>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</si>
  <si>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</si>
  <si>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</si>
  <si>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</si>
  <si>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</si>
  <si>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</si>
  <si>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</si>
  <si>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</si>
  <si>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</si>
  <si>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</si>
  <si>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</si>
  <si>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</si>
  <si>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</si>
  <si>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</si>
  <si>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</si>
  <si>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</si>
  <si>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</si>
  <si>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</si>
  <si>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</si>
  <si>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</si>
  <si>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</si>
  <si>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</si>
  <si>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</si>
  <si>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</si>
  <si>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</si>
  <si>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</si>
  <si>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</si>
  <si>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</si>
  <si>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</si>
  <si>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</si>
  <si>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</si>
  <si>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</si>
  <si>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</si>
  <si>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</si>
  <si>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</si>
  <si>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</si>
  <si>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</si>
  <si>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</si>
  <si>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</si>
  <si>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</si>
  <si>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</si>
  <si>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</si>
  <si>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</si>
  <si>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</si>
  <si>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</si>
  <si>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</si>
  <si>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</si>
  <si>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</si>
  <si>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</si>
  <si>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</si>
  <si>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</si>
  <si>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</si>
  <si>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</si>
  <si>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</si>
  <si>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</si>
  <si>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</si>
  <si>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</si>
  <si>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</si>
  <si>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</si>
  <si>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</si>
  <si>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</si>
  <si>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</si>
  <si>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</si>
  <si>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</si>
  <si>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</si>
  <si>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</si>
  <si>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</si>
  <si>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</si>
  <si>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</si>
  <si>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</si>
  <si>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</si>
  <si>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</si>
  <si>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</si>
  <si>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</si>
  <si>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</si>
  <si>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</si>
  <si>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</si>
  <si>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</si>
  <si>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</si>
  <si>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</si>
  <si>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</si>
  <si>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</si>
  <si>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</si>
  <si>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</si>
  <si>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</si>
  <si>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</si>
  <si>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</si>
  <si>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</si>
  <si>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</si>
  <si>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</si>
  <si>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</si>
  <si>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</si>
  <si>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</si>
  <si>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</si>
  <si>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</si>
  <si>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</si>
  <si>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</si>
  <si>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</si>
  <si>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</si>
  <si>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</si>
  <si>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</si>
  <si>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</si>
  <si>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</si>
  <si>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</si>
  <si>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</si>
  <si>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</si>
  <si>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</si>
  <si>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</si>
  <si>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</si>
  <si>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</si>
  <si>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</si>
  <si>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</si>
  <si>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</si>
  <si>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</si>
  <si>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</si>
  <si>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</si>
  <si>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</si>
  <si>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</si>
  <si>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</si>
  <si>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</si>
  <si>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</si>
  <si>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</si>
  <si>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</si>
  <si>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</si>
  <si>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</si>
  <si>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</si>
  <si>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</si>
  <si>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</si>
  <si>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</si>
  <si>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</si>
  <si>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</si>
  <si>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</si>
  <si>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</si>
  <si>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</si>
  <si>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</si>
  <si>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</si>
  <si>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</si>
  <si>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</si>
  <si>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</si>
  <si>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</si>
  <si>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</si>
  <si>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</si>
  <si>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</si>
  <si>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</si>
  <si>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</si>
  <si>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</si>
  <si>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</si>
  <si>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</si>
  <si>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</si>
  <si>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</si>
  <si>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</si>
  <si>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</si>
  <si>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</si>
  <si>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</si>
  <si>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</si>
  <si>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</si>
  <si>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</si>
  <si>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</si>
  <si>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</si>
  <si>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</si>
  <si>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</si>
  <si>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</si>
  <si>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</si>
  <si>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</si>
  <si>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</si>
  <si>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</si>
  <si>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</si>
  <si>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</si>
  <si>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</si>
  <si>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</si>
  <si>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</si>
  <si>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</si>
  <si>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</si>
  <si>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</si>
  <si>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</si>
  <si>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</si>
  <si>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</si>
  <si>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</si>
  <si>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</si>
  <si>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</si>
  <si>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</si>
  <si>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</si>
  <si>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</si>
  <si>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</si>
  <si>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</si>
  <si>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</si>
  <si>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</si>
  <si>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</si>
  <si>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</si>
  <si>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</si>
  <si>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</si>
  <si>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</si>
  <si>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</si>
  <si>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</si>
  <si>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</si>
  <si>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</si>
  <si>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</si>
  <si>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</si>
  <si>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</si>
  <si>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</si>
  <si>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</si>
  <si>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</si>
  <si>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</si>
  <si>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</si>
  <si>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</si>
  <si>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</si>
  <si>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</si>
  <si>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</si>
  <si>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</si>
  <si>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</si>
  <si>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</si>
  <si>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</si>
  <si>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</si>
  <si>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</si>
  <si>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</si>
  <si>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</si>
  <si>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</si>
  <si>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</si>
  <si>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</si>
  <si>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</si>
  <si>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</si>
  <si>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</si>
  <si>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</si>
  <si>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</si>
  <si>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</si>
  <si>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</si>
  <si>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</si>
  <si>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</si>
  <si>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</si>
  <si>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</si>
  <si>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</si>
  <si>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</si>
  <si>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</si>
  <si>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</si>
  <si>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</si>
  <si>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</si>
  <si>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</si>
  <si>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</si>
  <si>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</si>
  <si>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</si>
  <si>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</si>
  <si>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</si>
  <si>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</si>
  <si>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</si>
  <si>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</si>
  <si>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</si>
  <si>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</si>
  <si>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</si>
  <si>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</si>
  <si>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</si>
  <si>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</si>
  <si>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</si>
  <si>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</si>
  <si>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</si>
  <si>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</si>
  <si>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</si>
  <si>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</si>
  <si>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</si>
  <si>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</si>
  <si>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</si>
  <si>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</si>
  <si>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</si>
  <si>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</si>
  <si>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</si>
  <si>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</si>
  <si>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</si>
  <si>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</si>
  <si>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</si>
  <si>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</si>
  <si>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</si>
  <si>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</si>
  <si>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</si>
  <si>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</si>
  <si>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</si>
  <si>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</si>
  <si>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</si>
  <si>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</si>
  <si>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</si>
  <si>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</si>
  <si>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</si>
  <si>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</si>
  <si>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</si>
  <si>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</si>
  <si>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</si>
  <si>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</si>
  <si>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</si>
  <si>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</si>
  <si>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</si>
  <si>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</si>
  <si>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</si>
  <si>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</si>
  <si>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</si>
  <si>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</si>
  <si>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</si>
  <si>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</si>
  <si>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</si>
  <si>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</si>
  <si>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</si>
  <si>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</si>
  <si>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</si>
  <si>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</si>
  <si>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</si>
  <si>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</si>
  <si>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</si>
  <si>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</si>
  <si>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</si>
  <si>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</si>
  <si>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</si>
  <si>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</si>
  <si>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</si>
  <si>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</si>
  <si>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</si>
  <si>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</si>
  <si>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</si>
  <si>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</si>
  <si>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</si>
  <si>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</si>
  <si>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</si>
  <si>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</si>
  <si>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</si>
  <si>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</si>
  <si>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</si>
  <si>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</si>
  <si>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</si>
  <si>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</si>
  <si>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</si>
  <si>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</si>
  <si>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</si>
  <si>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</si>
  <si>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</si>
  <si>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</si>
  <si>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</si>
  <si>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</si>
  <si>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</si>
  <si>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</si>
  <si>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</si>
  <si>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</si>
  <si>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</si>
  <si>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</si>
  <si>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</si>
  <si>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</si>
  <si>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</si>
  <si>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</si>
  <si>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</si>
  <si>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</si>
  <si>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</si>
  <si>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</si>
  <si>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</si>
  <si>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</si>
  <si>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</si>
  <si>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</si>
  <si>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</si>
  <si>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</si>
  <si>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</si>
  <si>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</si>
  <si>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</si>
  <si>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</si>
  <si>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</si>
  <si>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</si>
  <si>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</si>
  <si>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</si>
  <si>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</si>
  <si>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</si>
  <si>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</si>
  <si>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</si>
  <si>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</si>
  <si>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</si>
  <si>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</si>
  <si>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</si>
  <si>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</si>
  <si>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</si>
  <si>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</si>
  <si>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</si>
  <si>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</si>
  <si>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</si>
  <si>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</si>
  <si>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</si>
  <si>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</si>
  <si>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</si>
  <si>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</si>
  <si>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</si>
  <si>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</si>
  <si>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</si>
  <si>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</si>
  <si>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</si>
  <si>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</si>
  <si>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</si>
  <si>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</si>
  <si>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</si>
  <si>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</si>
  <si>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</si>
  <si>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</si>
  <si>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</si>
  <si>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</si>
  <si>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</si>
  <si>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</si>
  <si>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</si>
  <si>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</si>
  <si>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</si>
  <si>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</si>
  <si>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</si>
  <si>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</si>
  <si>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</si>
  <si>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</si>
  <si>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</si>
  <si>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</si>
  <si>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</si>
  <si>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</si>
  <si>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</si>
  <si>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</si>
  <si>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</si>
  <si>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</si>
  <si>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</si>
  <si>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</si>
  <si>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</si>
  <si>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</si>
  <si>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</si>
  <si>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</si>
  <si>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</si>
  <si>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</si>
  <si>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</si>
  <si>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</si>
  <si>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</si>
  <si>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</si>
  <si>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</si>
  <si>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</si>
  <si>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</si>
  <si>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</si>
  <si>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</si>
  <si>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</si>
  <si>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</si>
  <si>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</si>
  <si>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</si>
  <si>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</si>
  <si>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</si>
  <si>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</si>
  <si>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</si>
  <si>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</si>
  <si>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</si>
  <si>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</si>
  <si>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</si>
  <si>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</si>
  <si>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</si>
  <si>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</si>
  <si>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</si>
  <si>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</si>
  <si>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</si>
  <si>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</si>
  <si>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</si>
  <si>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</si>
  <si>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</si>
  <si>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</si>
  <si>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</si>
  <si>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</si>
  <si>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</si>
  <si>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</si>
  <si>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</si>
  <si>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</si>
  <si>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</si>
  <si>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</si>
  <si>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</si>
  <si>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</si>
  <si>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</si>
  <si>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</si>
  <si>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</si>
  <si>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</si>
  <si>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</si>
  <si>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</si>
  <si>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</si>
  <si>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</si>
  <si>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</si>
  <si>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</si>
  <si>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</si>
  <si>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</si>
  <si>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</si>
  <si>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</si>
  <si>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</si>
  <si>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</si>
  <si>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</si>
  <si>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</si>
  <si>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</si>
  <si>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</si>
  <si>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</si>
  <si>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</si>
  <si>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</si>
  <si>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</si>
  <si>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</si>
  <si>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</si>
  <si>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</si>
  <si>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</si>
  <si>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</si>
  <si>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</si>
  <si>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</si>
  <si>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</si>
  <si>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</si>
  <si>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</si>
  <si>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</si>
  <si>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</si>
  <si>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</si>
  <si>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</si>
  <si>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</si>
  <si>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</si>
  <si>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</si>
  <si>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</si>
  <si>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</si>
  <si>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</si>
  <si>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</si>
  <si>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</si>
  <si>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</si>
  <si>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</si>
  <si>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</si>
  <si>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</si>
  <si>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</si>
  <si>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</si>
  <si>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</si>
  <si>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</si>
  <si>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</si>
  <si>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</si>
  <si>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</si>
  <si>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</si>
  <si>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</si>
  <si>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</si>
  <si>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</si>
  <si>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</si>
  <si>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</si>
  <si>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</si>
  <si>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</si>
  <si>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</si>
  <si>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</si>
  <si>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</si>
  <si>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</si>
  <si>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</si>
  <si>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</si>
  <si>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</si>
  <si>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</si>
  <si>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</si>
  <si>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</si>
  <si>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</si>
  <si>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</si>
  <si>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</si>
  <si>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</si>
  <si>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</si>
  <si>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</si>
  <si>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</si>
  <si>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</si>
  <si>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</si>
  <si>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</si>
  <si>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</si>
  <si>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</si>
  <si>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</si>
  <si>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</si>
  <si>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</si>
  <si>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</si>
  <si>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</si>
  <si>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</si>
  <si>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</si>
  <si>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</si>
  <si>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</si>
  <si>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</si>
  <si>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</si>
  <si>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</si>
  <si>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</si>
  <si>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</si>
  <si>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</si>
  <si>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</si>
  <si>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</si>
  <si>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</si>
  <si>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</si>
  <si>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</si>
  <si>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</si>
  <si>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</si>
  <si>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</si>
  <si>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</si>
  <si>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</si>
  <si>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</si>
  <si>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</si>
  <si>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</si>
  <si>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</si>
  <si>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</si>
  <si>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</si>
  <si>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</si>
  <si>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</si>
  <si>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</si>
  <si>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</si>
  <si>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</si>
  <si>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</si>
  <si>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</si>
  <si>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</si>
  <si>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</si>
  <si>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</si>
  <si>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</si>
  <si>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</si>
  <si>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</si>
  <si>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</si>
  <si>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</si>
  <si>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</si>
  <si>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</si>
  <si>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</si>
  <si>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</si>
  <si>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</si>
  <si>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</si>
  <si>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</si>
  <si>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</si>
  <si>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</si>
  <si>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</si>
  <si>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</si>
  <si>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</si>
  <si>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</si>
  <si>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</si>
  <si>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</si>
  <si>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</si>
  <si>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</si>
  <si>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</si>
  <si>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</si>
  <si>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</si>
  <si>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</si>
  <si>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</si>
  <si>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</si>
  <si>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</si>
  <si>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</si>
  <si>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</si>
  <si>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</si>
  <si>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</si>
  <si>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</si>
  <si>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</si>
  <si>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</si>
  <si>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</si>
  <si>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</si>
  <si>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</si>
  <si>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</si>
  <si>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</si>
  <si>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</si>
  <si>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</si>
  <si>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</si>
  <si>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</si>
  <si>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</si>
  <si>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</si>
  <si>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</si>
  <si>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</si>
  <si>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</si>
  <si>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</si>
  <si>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</si>
  <si>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</si>
  <si>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</si>
  <si>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</si>
  <si>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</si>
  <si>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</si>
  <si>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</si>
  <si>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</si>
  <si>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</si>
  <si>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</si>
  <si>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</si>
  <si>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</si>
  <si>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</si>
  <si>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</si>
  <si>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</si>
  <si>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</si>
  <si>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</si>
  <si>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</si>
  <si>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</si>
  <si>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</si>
  <si>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</si>
  <si>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</si>
  <si>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</si>
  <si>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</si>
  <si>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</si>
  <si>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</si>
  <si>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</si>
  <si>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</si>
  <si>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</si>
  <si>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</si>
  <si>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</si>
  <si>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</si>
  <si>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</si>
  <si>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</si>
  <si>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</si>
  <si>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</si>
  <si>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</si>
  <si>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</si>
  <si>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</si>
  <si>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</si>
  <si>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</si>
  <si>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</si>
  <si>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</si>
  <si>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</si>
  <si>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</si>
  <si>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</si>
  <si>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</si>
  <si>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</si>
  <si>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</si>
  <si>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</si>
  <si>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</si>
  <si>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</si>
  <si>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</si>
  <si>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</si>
  <si>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</si>
  <si>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</si>
  <si>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</si>
  <si>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</si>
  <si>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</si>
  <si>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</si>
  <si>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</si>
  <si>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</si>
  <si>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</si>
  <si>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</si>
  <si>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</si>
  <si>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</si>
  <si>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</si>
  <si>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</si>
  <si>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</si>
  <si>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</si>
  <si>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</si>
  <si>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</si>
  <si>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</si>
  <si>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</si>
  <si>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</si>
  <si>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</si>
  <si>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</si>
  <si>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</si>
  <si>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</si>
  <si>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</si>
  <si>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</si>
  <si>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</si>
  <si>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</si>
  <si>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</si>
  <si>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</si>
  <si>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</si>
  <si>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</si>
  <si>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</si>
  <si>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</si>
  <si>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</si>
  <si>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</si>
  <si>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</si>
  <si>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</si>
  <si>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</si>
  <si>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</si>
  <si>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</si>
  <si>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</si>
  <si>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</si>
  <si>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</si>
  <si>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</si>
  <si>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</si>
  <si>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</si>
  <si>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</si>
  <si>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</si>
  <si>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</si>
  <si>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</si>
  <si>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</si>
  <si>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</si>
  <si>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</si>
  <si>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</si>
  <si>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</si>
  <si>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</si>
  <si>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</si>
  <si>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</si>
  <si>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</si>
  <si>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</si>
  <si>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</si>
  <si>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</si>
  <si>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</si>
  <si>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</si>
  <si>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</si>
  <si>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</si>
  <si>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</si>
  <si>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</si>
  <si>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</si>
  <si>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</si>
  <si>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</si>
  <si>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</si>
  <si>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</si>
  <si>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</si>
  <si>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</si>
  <si>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</si>
  <si>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</si>
  <si>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</si>
  <si>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</si>
  <si>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</si>
  <si>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</si>
  <si>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</si>
  <si>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</si>
  <si>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</si>
  <si>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</si>
  <si>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</si>
  <si>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</si>
  <si>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</si>
  <si>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</si>
  <si>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</si>
  <si>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</si>
  <si>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</si>
  <si>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</si>
  <si>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</si>
  <si>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</si>
  <si>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</si>
  <si>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</si>
  <si>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</si>
  <si>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</si>
  <si>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</si>
  <si>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</si>
  <si>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</si>
  <si>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</si>
  <si>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</si>
  <si>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</si>
  <si>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</si>
  <si>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</si>
  <si>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</si>
  <si>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</si>
  <si>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</si>
  <si>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</si>
  <si>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</si>
  <si>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</si>
  <si>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</si>
  <si>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</si>
  <si>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</si>
  <si>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</si>
  <si>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</si>
  <si>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</si>
  <si>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</si>
  <si>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</si>
  <si>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</si>
  <si>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</si>
  <si>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</si>
  <si>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</si>
  <si>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</si>
  <si>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</si>
  <si>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</si>
  <si>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</si>
  <si>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</si>
  <si>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</si>
  <si>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</si>
  <si>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</si>
  <si>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</si>
  <si>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</si>
  <si>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</si>
  <si>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</si>
  <si>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</si>
  <si>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</si>
  <si>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</si>
  <si>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</si>
  <si>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</si>
  <si>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</si>
  <si>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</si>
  <si>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</si>
  <si>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</si>
  <si>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</si>
  <si>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</si>
  <si>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</si>
  <si>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</si>
  <si>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</si>
  <si>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</si>
  <si>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</si>
  <si>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</si>
  <si>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</si>
  <si>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</si>
  <si>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</si>
  <si>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</si>
  <si>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</si>
  <si>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</si>
  <si>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</si>
  <si>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</si>
  <si>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</si>
  <si>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</si>
  <si>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</si>
  <si>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</si>
  <si>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</si>
  <si>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</si>
  <si>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</si>
  <si>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</si>
  <si>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</si>
  <si>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</si>
  <si>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</si>
  <si>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</si>
  <si>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</si>
  <si>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</si>
  <si>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</si>
  <si>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</si>
  <si>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</si>
  <si>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</si>
  <si>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</si>
  <si>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</si>
  <si>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</si>
  <si>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</si>
  <si>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</si>
  <si>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</si>
  <si>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</si>
  <si>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</si>
  <si>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</si>
  <si>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</si>
  <si>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</si>
  <si>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</si>
  <si>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</si>
  <si>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</si>
  <si>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</si>
  <si>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</si>
  <si>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</si>
  <si>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</si>
  <si>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</si>
  <si>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</si>
  <si>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</si>
  <si>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</si>
  <si>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</si>
  <si>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</si>
  <si>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</si>
  <si>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</si>
  <si>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</si>
  <si>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</si>
  <si>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</si>
  <si>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</si>
  <si>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</si>
  <si>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</si>
  <si>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</si>
  <si>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</si>
  <si>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</si>
  <si>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</si>
  <si>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</si>
  <si>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</si>
  <si>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</si>
  <si>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</si>
  <si>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</si>
  <si>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</si>
  <si>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</si>
  <si>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</si>
  <si>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</si>
  <si>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</si>
  <si>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</si>
  <si>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</si>
  <si>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</si>
  <si>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</si>
  <si>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</si>
  <si>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</si>
  <si>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</si>
  <si>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</si>
  <si>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</si>
  <si>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</si>
  <si>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</si>
  <si>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</si>
  <si>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</si>
  <si>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</si>
  <si>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</si>
  <si>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</si>
  <si>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</si>
  <si>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</si>
  <si>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</si>
  <si>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</si>
  <si>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</si>
  <si>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</si>
  <si>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</si>
  <si>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</si>
  <si>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</si>
  <si>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</si>
  <si>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</si>
  <si>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</si>
  <si>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</si>
  <si>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</si>
  <si>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</si>
  <si>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</si>
  <si>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</si>
  <si>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</si>
  <si>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</si>
  <si>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</si>
  <si>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</si>
  <si>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</si>
  <si>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</si>
  <si>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</si>
  <si>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</si>
  <si>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</si>
  <si>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</si>
  <si>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</si>
  <si>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</si>
  <si>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</si>
  <si>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</si>
  <si>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</si>
  <si>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</si>
  <si>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</si>
  <si>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</si>
  <si>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</si>
  <si>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</si>
  <si>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</si>
  <si>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</si>
  <si>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</si>
  <si>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</si>
  <si>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</si>
  <si>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</si>
  <si>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</si>
  <si>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</si>
  <si>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</si>
  <si>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</si>
  <si>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</si>
  <si>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</si>
  <si>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</si>
  <si>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</si>
  <si>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</si>
  <si>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</si>
  <si>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</si>
  <si>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</si>
  <si>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</si>
  <si>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</si>
  <si>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</si>
  <si>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</si>
  <si>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</si>
  <si>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</si>
  <si>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</si>
  <si>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</si>
  <si>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</si>
  <si>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</si>
  <si>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</si>
  <si>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</si>
  <si>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</si>
  <si>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</si>
  <si>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</si>
  <si>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</si>
  <si>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</si>
  <si>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</si>
  <si>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</si>
  <si>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</si>
  <si>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</si>
  <si>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</si>
  <si>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</si>
  <si>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</si>
  <si>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</si>
  <si>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</si>
  <si>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</si>
  <si>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</si>
  <si>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</si>
  <si>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</si>
  <si>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</si>
  <si>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</si>
  <si>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</si>
  <si>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</si>
  <si>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</si>
  <si>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</si>
  <si>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</si>
  <si>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</si>
  <si>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</si>
  <si>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</si>
  <si>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</si>
  <si>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</si>
  <si>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</si>
  <si>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</si>
  <si>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</si>
  <si>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</si>
  <si>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</si>
  <si>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</si>
  <si>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</si>
  <si>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</si>
  <si>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</si>
  <si>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</si>
  <si>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</si>
  <si>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</si>
  <si>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</si>
  <si>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</si>
  <si>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</si>
  <si>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</si>
  <si>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</si>
  <si>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</si>
  <si>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</si>
  <si>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</si>
  <si>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</si>
  <si>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</si>
  <si>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</si>
  <si>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</si>
  <si>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</si>
  <si>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</si>
  <si>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</si>
  <si>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</si>
  <si>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</si>
  <si>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</si>
  <si>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</si>
  <si>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</si>
  <si>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</si>
  <si>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</si>
  <si>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</si>
  <si>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</si>
  <si>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</si>
  <si>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</si>
  <si>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</si>
  <si>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</si>
  <si>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</si>
  <si>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</si>
  <si>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</si>
  <si>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</si>
  <si>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</si>
  <si>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</si>
  <si>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</si>
  <si>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</si>
  <si>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</si>
  <si>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</si>
  <si>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</si>
  <si>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</si>
  <si>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</si>
  <si>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</si>
  <si>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</si>
  <si>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</si>
  <si>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</si>
  <si>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</si>
  <si>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</si>
  <si>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</si>
  <si>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</si>
  <si>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</si>
  <si>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</si>
  <si>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</si>
  <si>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</si>
  <si>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</si>
  <si>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</si>
  <si>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</si>
  <si>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</si>
  <si>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</si>
  <si>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</si>
  <si>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</si>
  <si>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</si>
  <si>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</si>
  <si>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</si>
  <si>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</si>
  <si>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</si>
  <si>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</si>
  <si>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</si>
  <si>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</si>
  <si>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</si>
  <si>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</si>
  <si>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</si>
  <si>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</si>
  <si>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</si>
  <si>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</si>
  <si>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</si>
  <si>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</si>
  <si>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</si>
  <si>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</si>
  <si>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</si>
  <si>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</si>
  <si>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</si>
  <si>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</si>
  <si>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</si>
  <si>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</si>
  <si>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</si>
  <si>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</si>
  <si>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</si>
  <si>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</si>
  <si>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</si>
  <si>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</si>
  <si>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</si>
  <si>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</si>
  <si>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</si>
  <si>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</si>
  <si>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</si>
  <si>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</si>
  <si>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</si>
  <si>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</si>
  <si>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</si>
  <si>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</si>
  <si>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</si>
  <si>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</si>
  <si>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</si>
  <si>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</si>
  <si>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</si>
  <si>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</si>
  <si>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</si>
  <si>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</si>
  <si>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</si>
  <si>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</si>
  <si>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</si>
  <si>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</si>
  <si>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</si>
  <si>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</si>
  <si>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</si>
  <si>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</si>
  <si>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</si>
  <si>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</si>
  <si>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</si>
  <si>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</si>
  <si>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</si>
  <si>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</si>
  <si>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</si>
  <si>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</si>
  <si>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</si>
  <si>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</si>
  <si>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</si>
  <si>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</si>
  <si>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</si>
  <si>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</si>
  <si>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</si>
  <si>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</si>
  <si>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</si>
  <si>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</si>
  <si>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</si>
  <si>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</si>
  <si>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</si>
  <si>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</si>
  <si>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</si>
  <si>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</si>
  <si>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</si>
  <si>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</si>
  <si>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</si>
  <si>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</si>
  <si>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</si>
  <si>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</si>
  <si>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</si>
  <si>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</si>
  <si>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</si>
  <si>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</si>
  <si>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</si>
  <si>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</si>
  <si>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</si>
  <si>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</si>
  <si>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</si>
  <si>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</si>
  <si>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</si>
  <si>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</si>
  <si>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</si>
  <si>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</si>
  <si>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</si>
  <si>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</si>
  <si>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</si>
  <si>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</si>
  <si>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</si>
  <si>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</si>
  <si>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</si>
  <si>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</si>
  <si>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</si>
  <si>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</si>
  <si>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</si>
  <si>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</si>
  <si>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</si>
  <si>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</si>
  <si>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</si>
  <si>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</si>
  <si>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</si>
  <si>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</si>
  <si>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</si>
  <si>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</si>
  <si>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</si>
  <si>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</si>
  <si>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</si>
  <si>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</si>
  <si>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</si>
  <si>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</si>
  <si>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</si>
  <si>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</si>
  <si>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</si>
  <si>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</si>
  <si>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</si>
  <si>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</si>
  <si>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</si>
  <si>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</si>
  <si>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</si>
  <si>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</si>
  <si>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</si>
  <si>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</si>
  <si>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</si>
  <si>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</si>
  <si>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</si>
  <si>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</si>
  <si>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</si>
  <si>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</si>
  <si>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</si>
  <si>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</si>
  <si>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</si>
  <si>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</si>
  <si>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</si>
  <si>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</si>
  <si>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</si>
  <si>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</si>
  <si>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</si>
  <si>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</si>
  <si>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</si>
  <si>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</si>
  <si>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</si>
  <si>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</si>
  <si>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</si>
  <si>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</si>
  <si>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</si>
  <si>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</si>
  <si>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</si>
  <si>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</si>
  <si>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</si>
  <si>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</si>
  <si>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</si>
  <si>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</si>
  <si>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</si>
  <si>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</si>
  <si>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</si>
  <si>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</si>
  <si>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</si>
  <si>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</si>
  <si>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</si>
  <si>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</si>
  <si>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</si>
  <si>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</si>
  <si>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</si>
  <si>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</si>
  <si>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</si>
  <si>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</si>
  <si>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</si>
  <si>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</si>
  <si>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</si>
  <si>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</si>
  <si>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</si>
  <si>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</si>
  <si>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</si>
  <si>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</si>
  <si>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</si>
  <si>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</si>
  <si>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</si>
  <si>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</si>
  <si>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</si>
  <si>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</si>
  <si>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</si>
  <si>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</si>
  <si>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</si>
  <si>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</si>
  <si>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</si>
  <si>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</si>
  <si>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</si>
  <si>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</si>
  <si>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</si>
  <si>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</si>
  <si>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</si>
  <si>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</si>
  <si>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</si>
  <si>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</si>
  <si>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</si>
  <si>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</si>
  <si>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</si>
  <si>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</si>
  <si>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</si>
  <si>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</si>
  <si>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</si>
  <si>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</si>
  <si>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</si>
  <si>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</si>
  <si>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</si>
  <si>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</si>
  <si>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</si>
  <si>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</si>
  <si>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</si>
  <si>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</si>
  <si>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</si>
  <si>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</si>
  <si>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</si>
  <si>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</si>
  <si>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</si>
  <si>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</si>
  <si>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</si>
  <si>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</si>
  <si>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</si>
  <si>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</si>
  <si>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</si>
  <si>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</si>
  <si>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</si>
  <si>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</si>
  <si>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</si>
  <si>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</si>
  <si>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</si>
  <si>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</si>
  <si>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</si>
  <si>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</si>
  <si>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</si>
  <si>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</si>
  <si>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</si>
  <si>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</si>
  <si>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</si>
  <si>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</si>
  <si>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</si>
  <si>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</si>
  <si>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</si>
  <si>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</si>
  <si>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</si>
  <si>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</si>
  <si>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</si>
  <si>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</si>
  <si>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</si>
  <si>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</si>
  <si>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</si>
  <si>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</si>
  <si>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</si>
  <si>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</si>
  <si>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</si>
  <si>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</si>
  <si>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</si>
  <si>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</si>
  <si>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</si>
  <si>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</si>
  <si>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</si>
  <si>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</si>
  <si>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</si>
  <si>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</si>
  <si>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</si>
  <si>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</si>
  <si>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</si>
  <si>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</si>
  <si>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</si>
  <si>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</si>
  <si>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</si>
  <si>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</si>
  <si>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</si>
  <si>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</si>
  <si>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</si>
  <si>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</si>
  <si>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</si>
  <si>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</si>
  <si>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</si>
  <si>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</si>
  <si>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</si>
  <si>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</si>
  <si>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</si>
  <si>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</si>
  <si>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</si>
  <si>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</si>
  <si>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</si>
  <si>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</si>
  <si>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</si>
  <si>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</si>
  <si>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</si>
  <si>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</si>
  <si>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</si>
  <si>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</si>
  <si>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</si>
  <si>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</si>
  <si>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</si>
  <si>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</si>
  <si>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</si>
  <si>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</si>
  <si>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</si>
  <si>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</si>
  <si>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</si>
  <si>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</si>
  <si>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</si>
  <si>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</si>
  <si>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</si>
  <si>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</si>
  <si>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</si>
  <si>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</si>
  <si>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</si>
  <si>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</si>
  <si>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</si>
  <si>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</si>
  <si>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</si>
  <si>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</si>
  <si>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</si>
  <si>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</si>
  <si>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</si>
  <si>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</si>
  <si>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</si>
  <si>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</si>
  <si>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</si>
  <si>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</si>
  <si>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</si>
  <si>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</si>
  <si>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</si>
  <si>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</si>
  <si>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</si>
  <si>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</si>
  <si>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</si>
  <si>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</si>
  <si>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</si>
  <si>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</si>
  <si>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</si>
  <si>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</si>
  <si>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</si>
  <si>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</si>
  <si>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</si>
  <si>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</si>
  <si>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</si>
  <si>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</si>
  <si>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</si>
  <si>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</si>
  <si>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</si>
  <si>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</si>
  <si>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</si>
  <si>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</si>
  <si>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</si>
  <si>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</si>
  <si>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</si>
  <si>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</si>
  <si>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</si>
  <si>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</si>
  <si>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</si>
  <si>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</si>
  <si>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</si>
  <si>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</si>
  <si>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</si>
  <si>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</si>
  <si>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</si>
  <si>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</si>
  <si>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</si>
  <si>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</si>
  <si>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</si>
  <si>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</si>
  <si>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</si>
  <si>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</si>
  <si>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</si>
  <si>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</si>
  <si>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</si>
  <si>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</si>
  <si>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</si>
  <si>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</si>
  <si>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</si>
  <si>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</si>
  <si>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</si>
  <si>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</si>
  <si>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</si>
  <si>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</si>
  <si>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</si>
  <si>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</si>
  <si>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</si>
  <si>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</si>
  <si>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</si>
  <si>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</si>
  <si>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</si>
  <si>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</si>
  <si>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</si>
  <si>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</si>
  <si>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</si>
  <si>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</si>
  <si>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</si>
  <si>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</si>
  <si>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</si>
  <si>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</si>
  <si>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</si>
  <si>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</si>
  <si>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</si>
  <si>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</si>
  <si>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</si>
  <si>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</si>
  <si>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</si>
  <si>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</si>
  <si>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</si>
  <si>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</si>
  <si>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</si>
  <si>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</si>
  <si>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</si>
  <si>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</si>
  <si>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</si>
  <si>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</si>
  <si>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</si>
  <si>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</si>
  <si>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</si>
  <si>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</si>
  <si>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</si>
  <si>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</si>
  <si>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</si>
  <si>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</si>
  <si>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</si>
  <si>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</si>
  <si>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</si>
  <si>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</si>
  <si>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</si>
  <si>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</si>
  <si>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</si>
  <si>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</si>
  <si>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</si>
  <si>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</si>
  <si>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</si>
  <si>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</si>
  <si>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</si>
  <si>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</si>
  <si>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</si>
  <si>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</si>
  <si>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</si>
  <si>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</si>
  <si>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</si>
  <si>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</si>
  <si>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</si>
  <si>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</si>
  <si>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</si>
  <si>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</si>
  <si>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</si>
  <si>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</si>
  <si>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</si>
  <si>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</si>
  <si>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</si>
  <si>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</si>
  <si>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</si>
  <si>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</si>
  <si>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</si>
  <si>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</si>
  <si>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</si>
  <si>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</si>
  <si>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</si>
  <si>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</si>
  <si>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</si>
  <si>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</si>
  <si>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</si>
  <si>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</si>
  <si>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</si>
  <si>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</si>
  <si>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</si>
  <si>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</si>
  <si>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</si>
  <si>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</si>
  <si>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</si>
  <si>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</si>
  <si>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</si>
  <si>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</si>
  <si>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</si>
  <si>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</si>
  <si>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</si>
  <si>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</si>
  <si>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</si>
  <si>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</si>
  <si>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</si>
  <si>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</si>
  <si>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</si>
  <si>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</si>
  <si>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</si>
  <si>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</si>
  <si>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</si>
  <si>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</si>
  <si>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</si>
  <si>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</si>
  <si>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</si>
  <si>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</si>
  <si>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</si>
  <si>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</si>
  <si>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</si>
  <si>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</si>
  <si>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</si>
  <si>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</si>
  <si>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</si>
  <si>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</si>
  <si>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</si>
  <si>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</si>
  <si>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</si>
  <si>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</si>
  <si>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</si>
  <si>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</si>
  <si>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</si>
  <si>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</si>
  <si>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</si>
  <si>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</si>
  <si>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</si>
  <si>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</si>
  <si>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</si>
  <si>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</si>
  <si>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</si>
  <si>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</si>
  <si>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</si>
  <si>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</si>
  <si>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</si>
  <si>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</si>
  <si>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</si>
  <si>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</si>
  <si>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</si>
  <si>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</si>
  <si>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</si>
  <si>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</si>
  <si>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</si>
  <si>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</si>
  <si>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</si>
  <si>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</si>
  <si>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</si>
  <si>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</si>
  <si>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</si>
  <si>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</si>
  <si>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</si>
  <si>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</si>
  <si>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</si>
  <si>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</si>
  <si>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</si>
  <si>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</si>
  <si>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</si>
  <si>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</si>
  <si>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</si>
  <si>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</si>
  <si>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</si>
  <si>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</si>
  <si>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</si>
  <si>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</si>
  <si>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</si>
  <si>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</si>
  <si>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</si>
  <si>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</si>
  <si>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</si>
  <si>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</si>
  <si>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</si>
  <si>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</si>
  <si>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</si>
  <si>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</si>
  <si>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</si>
  <si>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</si>
  <si>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</si>
  <si>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</si>
  <si>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</si>
  <si>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</si>
  <si>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</si>
  <si>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</si>
  <si>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</si>
  <si>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</si>
  <si>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</si>
  <si>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</si>
  <si>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</si>
  <si>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</si>
  <si>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</si>
  <si>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</si>
  <si>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</si>
  <si>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</si>
  <si>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</si>
  <si>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</si>
  <si>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</si>
  <si>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</si>
  <si>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</si>
  <si>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</si>
  <si>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</si>
  <si>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</si>
  <si>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</si>
  <si>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</si>
  <si>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</si>
  <si>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</si>
  <si>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</si>
  <si>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</si>
  <si>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</si>
  <si>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</si>
  <si>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</si>
  <si>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</si>
  <si>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</si>
  <si>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</si>
  <si>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</si>
  <si>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</si>
  <si>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</si>
  <si>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</si>
  <si>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</si>
  <si>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</si>
  <si>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</si>
  <si>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</si>
  <si>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</si>
  <si>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</si>
  <si>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</si>
  <si>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</si>
  <si>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</si>
  <si>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</si>
  <si>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</si>
  <si>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</si>
  <si>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</si>
  <si>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</si>
  <si>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</si>
  <si>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</si>
  <si>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</si>
  <si>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</si>
  <si>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</si>
  <si>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</si>
  <si>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</si>
  <si>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</si>
  <si>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</si>
  <si>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</si>
  <si>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</si>
  <si>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</si>
  <si>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</si>
  <si>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</si>
  <si>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</si>
  <si>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</si>
  <si>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</si>
  <si>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</si>
  <si>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</si>
  <si>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</si>
  <si>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</si>
  <si>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</si>
  <si>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</si>
  <si>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</si>
  <si>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</si>
  <si>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</si>
  <si>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</si>
  <si>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</si>
  <si>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</si>
  <si>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</si>
  <si>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</si>
  <si>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</si>
  <si>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</si>
  <si>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</si>
  <si>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</si>
  <si>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</si>
  <si>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</si>
  <si>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</si>
  <si>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</si>
  <si>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</si>
  <si>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</si>
  <si>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</si>
  <si>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</si>
  <si>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</si>
  <si>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</si>
  <si>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</si>
  <si>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</si>
  <si>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</si>
  <si>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</si>
  <si>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</si>
  <si>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</si>
  <si>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</si>
  <si>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</si>
  <si>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</si>
  <si>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</si>
  <si>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</si>
  <si>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</si>
  <si>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</si>
  <si>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</si>
  <si>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</si>
  <si>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</si>
  <si>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</si>
  <si>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</si>
  <si>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</si>
  <si>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</si>
  <si>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</si>
  <si>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</si>
  <si>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</si>
  <si>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</si>
  <si>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</si>
  <si>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</si>
  <si>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</si>
  <si>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</si>
  <si>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</si>
  <si>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</si>
  <si>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</si>
  <si>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</si>
  <si>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</si>
  <si>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</si>
  <si>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</si>
  <si>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</si>
  <si>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</si>
  <si>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</si>
  <si>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</si>
  <si>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</si>
  <si>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</si>
  <si>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</si>
  <si>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</si>
  <si>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</si>
  <si>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</si>
  <si>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</si>
  <si>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</si>
  <si>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</si>
  <si>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</si>
  <si>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</si>
  <si>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</si>
  <si>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</si>
  <si>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</si>
  <si>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</si>
  <si>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</si>
  <si>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</si>
  <si>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</si>
  <si>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</si>
  <si>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</si>
  <si>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</si>
  <si>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</si>
  <si>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</si>
  <si>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</si>
  <si>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</si>
  <si>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</si>
  <si>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</si>
  <si>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</si>
  <si>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</si>
  <si>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</si>
  <si>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</si>
  <si>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</si>
  <si>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</si>
  <si>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</si>
  <si>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</si>
  <si>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</si>
  <si>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</si>
  <si>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</si>
  <si>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</si>
  <si>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</si>
  <si>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</si>
  <si>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</si>
  <si>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</si>
  <si>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</si>
  <si>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</si>
  <si>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</si>
  <si>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</si>
  <si>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</si>
  <si>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</si>
  <si>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</si>
  <si>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</si>
  <si>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</si>
  <si>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</si>
  <si>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</si>
  <si>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</si>
  <si>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</si>
  <si>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</si>
  <si>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</si>
  <si>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</si>
  <si>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</si>
  <si>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</si>
  <si>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</si>
  <si>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</si>
  <si>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</si>
  <si>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</si>
  <si>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</si>
  <si>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</si>
  <si>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</si>
  <si>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</si>
  <si>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</si>
  <si>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</si>
  <si>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</si>
  <si>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</si>
  <si>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</si>
  <si>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</si>
  <si>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</si>
  <si>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</si>
  <si>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</si>
  <si>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</si>
  <si>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</si>
  <si>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</si>
  <si>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</si>
  <si>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</si>
  <si>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</si>
  <si>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</si>
  <si>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</si>
  <si>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</si>
  <si>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</si>
  <si>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</si>
  <si>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</si>
  <si>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</si>
  <si>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</si>
  <si>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</si>
  <si>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</si>
  <si>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</si>
  <si>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</si>
  <si>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</si>
  <si>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</si>
  <si>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</si>
  <si>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</si>
  <si>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</si>
  <si>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</si>
  <si>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</si>
  <si>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</si>
  <si>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</si>
  <si>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</si>
  <si>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</si>
  <si>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</si>
  <si>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</si>
  <si>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</si>
  <si>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</si>
  <si>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</si>
  <si>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</si>
  <si>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</si>
  <si>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</si>
  <si>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</si>
  <si>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</si>
  <si>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</si>
  <si>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</si>
  <si>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</si>
  <si>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</si>
  <si>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</si>
  <si>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</si>
  <si>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</si>
  <si>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</si>
  <si>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</si>
  <si>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</si>
  <si>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</si>
  <si>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</si>
  <si>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</si>
  <si>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</si>
  <si>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</si>
  <si>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</si>
  <si>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</si>
  <si>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</si>
  <si>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</si>
  <si>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</si>
  <si>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</si>
  <si>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</si>
  <si>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</si>
  <si>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</si>
  <si>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</si>
  <si>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</si>
  <si>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</si>
  <si>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</si>
  <si>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</si>
  <si>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</si>
  <si>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</si>
  <si>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</si>
  <si>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</si>
  <si>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</si>
  <si>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</si>
  <si>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</si>
  <si>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</si>
  <si>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</si>
  <si>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</si>
  <si>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</si>
  <si>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</si>
  <si>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</si>
  <si>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</si>
  <si>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</si>
  <si>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</si>
  <si>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</si>
  <si>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</si>
  <si>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</si>
  <si>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</si>
  <si>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</si>
  <si>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</si>
  <si>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</si>
  <si>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</si>
  <si>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</si>
  <si>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</si>
  <si>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</si>
  <si>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</si>
  <si>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</si>
  <si>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</si>
  <si>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</si>
  <si>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</si>
  <si>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</si>
  <si>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</si>
  <si>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</si>
  <si>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</si>
  <si>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</si>
  <si>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</si>
  <si>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</si>
  <si>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</si>
  <si>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</si>
  <si>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</si>
  <si>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</si>
  <si>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</si>
  <si>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</si>
  <si>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</si>
  <si>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</si>
  <si>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</si>
  <si>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</si>
  <si>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</si>
  <si>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</si>
  <si>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</si>
  <si>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</si>
  <si>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</si>
  <si>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</si>
  <si>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</si>
  <si>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</si>
  <si>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</si>
  <si>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</si>
  <si>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</si>
  <si>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</si>
  <si>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</si>
  <si>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</si>
  <si>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</si>
  <si>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</si>
  <si>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</si>
  <si>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</si>
  <si>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</si>
  <si>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</si>
  <si>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</si>
  <si>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</si>
  <si>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</si>
  <si>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</si>
  <si>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</si>
  <si>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</si>
  <si>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</si>
  <si>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</si>
  <si>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</si>
  <si>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</si>
  <si>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</si>
  <si>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</si>
  <si>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</si>
  <si>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</si>
  <si>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</si>
  <si>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</si>
  <si>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</si>
  <si>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</si>
  <si>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</si>
  <si>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</si>
  <si>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</si>
  <si>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</si>
  <si>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</si>
  <si>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</si>
  <si>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</si>
  <si>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</si>
  <si>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</si>
  <si>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</si>
  <si>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</si>
  <si>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</si>
  <si>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</si>
  <si>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</si>
  <si>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</si>
  <si>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</si>
  <si>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</si>
  <si>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</si>
  <si>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</si>
  <si>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</si>
  <si>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</si>
  <si>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</si>
  <si>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</si>
  <si>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</si>
  <si>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</si>
  <si>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</si>
  <si>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</si>
  <si>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</si>
  <si>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</si>
  <si>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</si>
  <si>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</si>
  <si>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</si>
  <si>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</si>
  <si>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</si>
  <si>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</si>
  <si>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</si>
  <si>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</si>
  <si>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</si>
  <si>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</si>
  <si>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</si>
  <si>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</si>
  <si>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</si>
  <si>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</si>
  <si>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</si>
  <si>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</si>
  <si>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</si>
  <si>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</si>
  <si>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</si>
  <si>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</si>
  <si>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</si>
  <si>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</si>
  <si>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</si>
  <si>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</si>
  <si>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</si>
  <si>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</si>
  <si>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</si>
  <si>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</si>
  <si>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</si>
  <si>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</si>
  <si>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</si>
  <si>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</si>
  <si>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</si>
  <si>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</si>
  <si>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</si>
  <si>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</si>
  <si>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</si>
  <si>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</si>
  <si>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</si>
  <si>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</si>
  <si>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</si>
  <si>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</si>
  <si>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</si>
  <si>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</si>
  <si>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</si>
  <si>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</si>
  <si>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</si>
  <si>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</si>
  <si>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</si>
  <si>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</si>
  <si>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</si>
  <si>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</si>
  <si>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</si>
  <si>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</si>
  <si>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</si>
  <si>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</si>
  <si>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</si>
  <si>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</si>
  <si>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</si>
  <si>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</si>
  <si>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</si>
  <si>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</si>
  <si>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</si>
  <si>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</si>
  <si>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</si>
  <si>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</si>
  <si>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</si>
  <si>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</si>
  <si>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</si>
  <si>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</si>
  <si>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</si>
  <si>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</si>
  <si>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</si>
  <si>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</si>
  <si>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</si>
  <si>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</si>
  <si>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</si>
  <si>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</si>
  <si>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</si>
  <si>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</si>
  <si>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</si>
  <si>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</si>
  <si>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</si>
  <si>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</si>
  <si>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</si>
  <si>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</si>
  <si>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</si>
  <si>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</si>
  <si>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</si>
  <si>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</si>
  <si>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</si>
  <si>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</si>
  <si>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</si>
  <si>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</si>
  <si>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</si>
  <si>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</si>
  <si>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</si>
  <si>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</si>
  <si>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</si>
  <si>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</si>
  <si>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</si>
  <si>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</si>
  <si>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</si>
  <si>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</si>
  <si>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</si>
  <si>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</si>
  <si>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</si>
  <si>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</si>
  <si>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</si>
  <si>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</si>
  <si>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</si>
  <si>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</si>
  <si>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</si>
  <si>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</si>
  <si>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</si>
  <si>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</si>
  <si>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</si>
  <si>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</si>
  <si>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</si>
  <si>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</si>
  <si>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</si>
  <si>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</si>
  <si>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</si>
  <si>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</si>
  <si>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</si>
  <si>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</si>
  <si>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</si>
  <si>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</si>
  <si>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</si>
  <si>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</si>
  <si>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</si>
  <si>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</si>
  <si>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</si>
  <si>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</si>
  <si>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</si>
  <si>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</si>
  <si>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</si>
  <si>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</si>
  <si>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</si>
  <si>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</si>
  <si>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</si>
  <si>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</si>
  <si>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</si>
  <si>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</si>
  <si>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</si>
  <si>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</si>
  <si>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</si>
  <si>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</si>
  <si>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</si>
  <si>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</si>
  <si>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</si>
  <si>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</si>
  <si>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</si>
  <si>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</si>
  <si>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</si>
  <si>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</si>
  <si>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</si>
  <si>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</si>
  <si>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</si>
  <si>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</si>
  <si>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</si>
  <si>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</si>
  <si>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</si>
  <si>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</si>
  <si>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</si>
  <si>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</si>
  <si>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</si>
  <si>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</si>
  <si>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</si>
  <si>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</si>
  <si>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</si>
  <si>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</si>
  <si>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</si>
  <si>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</si>
  <si>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</si>
  <si>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</si>
  <si>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</si>
  <si>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</si>
  <si>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</si>
  <si>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</si>
  <si>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</si>
  <si>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</si>
  <si>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</si>
  <si>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</si>
  <si>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</si>
  <si>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</si>
  <si>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</si>
  <si>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</si>
  <si>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</si>
  <si>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</si>
  <si>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</si>
  <si>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</si>
  <si>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</si>
  <si>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</si>
  <si>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</si>
  <si>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</si>
  <si>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</si>
  <si>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</si>
  <si>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</si>
  <si>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</si>
  <si>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</si>
  <si>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</si>
  <si>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</si>
  <si>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</si>
  <si>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</si>
  <si>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</si>
  <si>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</si>
  <si>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</si>
  <si>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</si>
  <si>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</si>
  <si>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</si>
  <si>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</si>
  <si>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</si>
  <si>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</si>
  <si>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</si>
  <si>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</si>
  <si>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</si>
  <si>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</si>
  <si>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</si>
  <si>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</si>
  <si>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</si>
  <si>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</si>
  <si>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</si>
  <si>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</si>
  <si>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</si>
  <si>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</si>
  <si>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</si>
  <si>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</si>
  <si>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</si>
  <si>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</si>
  <si>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</si>
  <si>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</si>
  <si>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</si>
  <si>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</si>
  <si>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</si>
  <si>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</si>
  <si>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</si>
  <si>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</si>
  <si>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</si>
  <si>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</si>
  <si>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</si>
  <si>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</si>
  <si>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</si>
  <si>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</si>
  <si>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</si>
  <si>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</si>
  <si>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</si>
  <si>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</si>
  <si>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</si>
  <si>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</si>
  <si>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</si>
  <si>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</si>
  <si>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</si>
  <si>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</si>
  <si>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</si>
  <si>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</si>
  <si>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</si>
  <si>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</si>
  <si>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</si>
  <si>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</si>
  <si>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</si>
  <si>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</si>
  <si>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</si>
  <si>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</si>
  <si>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</si>
  <si>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</si>
  <si>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</si>
  <si>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</si>
  <si>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</si>
  <si>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</si>
  <si>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</si>
  <si>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</si>
  <si>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</si>
  <si>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</si>
  <si>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</si>
  <si>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</si>
  <si>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</si>
  <si>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</si>
  <si>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</si>
  <si>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</si>
  <si>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</si>
  <si>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</si>
  <si>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</si>
  <si>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</si>
  <si>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</si>
  <si>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</si>
  <si>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</si>
  <si>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</si>
  <si>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</si>
  <si>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</si>
  <si>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</si>
  <si>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</si>
  <si>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</si>
  <si>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</si>
  <si>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</si>
  <si>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</si>
  <si>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</si>
  <si>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</si>
  <si>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</si>
  <si>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</si>
  <si>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</si>
  <si>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</si>
  <si>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</si>
  <si>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</si>
  <si>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</si>
  <si>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</si>
  <si>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</si>
  <si>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</si>
  <si>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</si>
  <si>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</si>
  <si>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</si>
  <si>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</si>
  <si>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</si>
  <si>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</si>
  <si>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</si>
  <si>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</si>
  <si>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</si>
  <si>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</si>
  <si>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</si>
  <si>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</si>
  <si>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</si>
  <si>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</si>
  <si>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</si>
  <si>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</si>
  <si>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</si>
  <si>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</si>
  <si>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</si>
  <si>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</si>
  <si>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</si>
  <si>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</si>
  <si>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</si>
  <si>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</si>
  <si>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</si>
  <si>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</si>
  <si>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</si>
  <si>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</si>
  <si>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</si>
  <si>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</si>
  <si>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</si>
  <si>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</si>
  <si>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</si>
  <si>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</si>
  <si>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</si>
  <si>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</si>
  <si>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</si>
  <si>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</si>
  <si>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</si>
  <si>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</si>
  <si>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</si>
  <si>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</si>
  <si>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</si>
  <si>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</si>
  <si>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</si>
  <si>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</si>
  <si>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</si>
  <si>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</si>
  <si>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</si>
  <si>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</si>
  <si>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</si>
  <si>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</si>
  <si>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</si>
  <si>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</si>
  <si>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</si>
  <si>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</si>
  <si>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</si>
  <si>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</si>
  <si>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</si>
  <si>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</si>
  <si>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</si>
  <si>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</si>
  <si>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</si>
  <si>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</si>
  <si>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</si>
  <si>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</si>
  <si>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</si>
  <si>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</si>
  <si>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</si>
  <si>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</si>
  <si>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</si>
  <si>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</si>
  <si>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</si>
  <si>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</si>
  <si>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</si>
  <si>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</si>
  <si>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</si>
  <si>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</si>
  <si>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</si>
  <si>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</si>
  <si>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</si>
  <si>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</si>
  <si>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</si>
  <si>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</si>
  <si>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</si>
  <si>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</si>
  <si>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</si>
  <si>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</si>
  <si>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</si>
  <si>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</si>
  <si>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</si>
  <si>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</si>
  <si>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</si>
  <si>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</si>
  <si>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</si>
  <si>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</si>
  <si>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</si>
  <si>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</si>
  <si>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</si>
  <si>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</si>
  <si>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</si>
  <si>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</si>
  <si>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</si>
  <si>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</si>
  <si>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</si>
  <si>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</si>
  <si>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</si>
  <si>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</si>
  <si>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</si>
  <si>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</si>
  <si>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</si>
  <si>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</si>
  <si>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</si>
  <si>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</si>
  <si>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</si>
  <si>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</si>
  <si>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</si>
  <si>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</si>
  <si>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</si>
  <si>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</si>
  <si>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</si>
  <si>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</si>
  <si>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</si>
  <si>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</si>
  <si>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</si>
  <si>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</si>
  <si>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</si>
  <si>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</si>
  <si>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</si>
  <si>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</si>
  <si>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</si>
  <si>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</si>
  <si>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</si>
  <si>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</si>
  <si>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</si>
  <si>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</si>
  <si>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</si>
  <si>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</si>
  <si>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</si>
  <si>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</si>
  <si>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</si>
  <si>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</si>
  <si>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</si>
  <si>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</si>
  <si>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</si>
  <si>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</si>
  <si>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</si>
  <si>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</si>
  <si>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</si>
  <si>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</si>
  <si>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</si>
  <si>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</si>
  <si>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</si>
  <si>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</si>
  <si>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</si>
  <si>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</si>
  <si>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</si>
  <si>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</si>
  <si>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</si>
  <si>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</si>
  <si>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</si>
  <si>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</si>
  <si>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</si>
  <si>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</si>
  <si>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</si>
  <si>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</si>
  <si>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</si>
  <si>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</si>
  <si>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</si>
  <si>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</si>
  <si>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</si>
  <si>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</si>
  <si>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</si>
  <si>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</si>
  <si>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</si>
  <si>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</si>
  <si>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</si>
  <si>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</si>
  <si>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</si>
  <si>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</si>
  <si>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</si>
  <si>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</si>
  <si>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</si>
  <si>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</si>
  <si>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</si>
  <si>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</si>
  <si>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</si>
  <si>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</si>
  <si>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</si>
  <si>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</si>
  <si>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</si>
  <si>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</si>
  <si>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</si>
  <si>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</si>
  <si>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</si>
  <si>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</si>
  <si>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</si>
  <si>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</si>
  <si>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</si>
  <si>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</si>
  <si>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</si>
  <si>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</si>
  <si>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</si>
  <si>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</si>
  <si>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</si>
  <si>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</si>
  <si>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</si>
  <si>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</si>
  <si>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</si>
  <si>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</si>
  <si>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</si>
  <si>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</si>
  <si>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</si>
  <si>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</si>
  <si>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</si>
  <si>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</si>
  <si>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</si>
  <si>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</si>
  <si>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</si>
  <si>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</si>
  <si>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</si>
  <si>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</si>
  <si>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</si>
  <si>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</si>
  <si>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</si>
  <si>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</si>
  <si>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</si>
  <si>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</si>
  <si>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</si>
  <si>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</si>
  <si>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</si>
  <si>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</si>
  <si>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</si>
  <si>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</si>
  <si>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</si>
  <si>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</si>
  <si>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</si>
  <si>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</si>
  <si>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</si>
  <si>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</si>
  <si>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</si>
  <si>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</si>
  <si>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</si>
  <si>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</si>
  <si>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</si>
  <si>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</si>
  <si>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</si>
  <si>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</si>
  <si>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</si>
  <si>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</si>
  <si>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</si>
  <si>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</si>
  <si>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</si>
  <si>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</si>
  <si>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</si>
  <si>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</si>
  <si>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</si>
  <si>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</si>
  <si>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</si>
  <si>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</si>
  <si>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</si>
  <si>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</si>
  <si>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</si>
  <si>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</si>
  <si>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</si>
  <si>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</si>
  <si>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</si>
  <si>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</si>
  <si>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</si>
  <si>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</si>
  <si>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</si>
  <si>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</si>
  <si>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</si>
  <si>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</si>
  <si>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</si>
  <si>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</si>
  <si>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</si>
  <si>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</si>
  <si>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</si>
  <si>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</si>
  <si>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</si>
  <si>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</si>
  <si>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</si>
  <si>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</si>
  <si>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</si>
  <si>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</si>
  <si>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</si>
  <si>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</si>
  <si>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</si>
  <si>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</si>
  <si>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</si>
  <si>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</si>
  <si>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</si>
  <si>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</si>
  <si>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</si>
  <si>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</si>
  <si>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</si>
  <si>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</si>
  <si>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</si>
  <si>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</si>
  <si>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</si>
  <si>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</si>
  <si>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</si>
  <si>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</si>
  <si>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</si>
  <si>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</si>
  <si>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</si>
  <si>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</si>
  <si>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</si>
  <si>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</si>
  <si>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</si>
  <si>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</si>
  <si>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</si>
  <si>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</si>
  <si>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</si>
  <si>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</si>
  <si>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</si>
  <si>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</si>
  <si>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</si>
  <si>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</si>
  <si>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</si>
  <si>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</si>
  <si>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</si>
  <si>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</si>
  <si>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</si>
  <si>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</si>
  <si>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</si>
  <si>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</si>
  <si>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</si>
  <si>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</si>
  <si>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</si>
  <si>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</si>
  <si>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</si>
  <si>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</si>
  <si>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</si>
  <si>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</si>
  <si>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</si>
  <si>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</si>
  <si>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</si>
  <si>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</si>
  <si>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</si>
  <si>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</si>
  <si>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</si>
  <si>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</si>
  <si>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</si>
  <si>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</si>
  <si>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</si>
  <si>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</si>
  <si>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</si>
  <si>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</si>
  <si>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</si>
  <si>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</si>
  <si>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</si>
  <si>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</si>
  <si>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</si>
  <si>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</si>
  <si>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</si>
  <si>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</si>
  <si>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</si>
  <si>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</si>
  <si>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</si>
  <si>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</si>
  <si>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</si>
  <si>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</si>
  <si>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</si>
  <si>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</si>
  <si>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</si>
  <si>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</si>
  <si>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</si>
  <si>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</si>
  <si>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</si>
  <si>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</si>
  <si>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</si>
  <si>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</si>
  <si>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</si>
  <si>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</si>
  <si>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</si>
  <si>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</si>
  <si>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</si>
  <si>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</si>
  <si>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</si>
  <si>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</si>
  <si>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</si>
  <si>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</si>
  <si>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</si>
  <si>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</si>
  <si>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</si>
  <si>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</si>
  <si>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</si>
  <si>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</si>
  <si>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</si>
  <si>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</si>
  <si>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</si>
  <si>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</si>
  <si>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</si>
  <si>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</si>
  <si>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</si>
  <si>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</si>
  <si>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</si>
  <si>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</si>
  <si>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</si>
  <si>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</si>
  <si>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</si>
  <si>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</si>
  <si>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</si>
  <si>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</si>
  <si>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</si>
  <si>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</si>
  <si>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</si>
  <si>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</si>
  <si>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</si>
  <si>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</si>
  <si>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</si>
  <si>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</si>
  <si>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</si>
  <si>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</si>
  <si>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</si>
  <si>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</si>
  <si>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</si>
  <si>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</si>
  <si>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</si>
  <si>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</si>
  <si>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</si>
  <si>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</si>
  <si>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</si>
  <si>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</si>
  <si>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</si>
  <si>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</si>
  <si>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</si>
  <si>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</si>
  <si>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</si>
  <si>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</si>
  <si>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</si>
  <si>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</si>
  <si>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</si>
  <si>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</si>
  <si>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</si>
  <si>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</si>
  <si>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</si>
  <si>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</si>
  <si>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</si>
  <si>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</si>
  <si>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</si>
  <si>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</si>
  <si>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</si>
  <si>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</si>
  <si>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</si>
  <si>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</si>
  <si>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</si>
  <si>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</si>
  <si>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</si>
  <si>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</si>
  <si>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</si>
  <si>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</si>
  <si>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</si>
  <si>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</si>
  <si>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</si>
  <si>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</si>
  <si>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</si>
  <si>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</si>
  <si>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</si>
  <si>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</si>
  <si>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</si>
  <si>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</si>
  <si>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</si>
  <si>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</si>
  <si>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</si>
  <si>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</si>
  <si>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</si>
  <si>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</si>
  <si>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</si>
  <si>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</si>
  <si>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</si>
  <si>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</si>
  <si>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</si>
  <si>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</si>
  <si>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</si>
  <si>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</si>
  <si>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</si>
  <si>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</si>
  <si>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</si>
  <si>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</si>
  <si>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</si>
  <si>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</si>
  <si>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</si>
  <si>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</si>
  <si>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</si>
  <si>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</si>
  <si>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</si>
  <si>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</si>
  <si>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</si>
  <si>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</si>
  <si>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</si>
  <si>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</si>
  <si>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</si>
  <si>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</si>
  <si>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</si>
  <si>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</si>
  <si>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</si>
  <si>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</si>
  <si>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</si>
  <si>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</si>
  <si>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</si>
  <si>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</si>
  <si>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</si>
  <si>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</si>
  <si>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</si>
  <si>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</si>
  <si>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</si>
  <si>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</si>
  <si>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</si>
  <si>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</si>
  <si>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</si>
  <si>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</si>
  <si>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</si>
  <si>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</si>
  <si>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</si>
  <si>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</si>
  <si>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</si>
  <si>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</si>
  <si>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</si>
  <si>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</si>
  <si>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</si>
  <si>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</si>
  <si>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</si>
  <si>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</si>
  <si>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</si>
  <si>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</si>
  <si>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</si>
  <si>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</si>
  <si>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</si>
  <si>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</si>
  <si>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</si>
  <si>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</si>
  <si>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</si>
  <si>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</si>
  <si>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</si>
  <si>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</si>
  <si>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</si>
  <si>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</si>
  <si>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</si>
  <si>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</si>
  <si>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</si>
  <si>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</si>
  <si>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</si>
  <si>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</si>
  <si>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</si>
  <si>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</si>
  <si>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</si>
  <si>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</si>
  <si>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</si>
  <si>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</si>
  <si>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</si>
  <si>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</si>
  <si>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</si>
  <si>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</si>
  <si>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</si>
  <si>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</si>
  <si>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</si>
  <si>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</si>
  <si>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</si>
  <si>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</si>
  <si>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</si>
  <si>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</si>
  <si>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</si>
  <si>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</si>
  <si>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</si>
  <si>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</si>
  <si>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</si>
  <si>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</si>
  <si>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</si>
  <si>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</si>
  <si>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</si>
  <si>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</si>
  <si>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</si>
  <si>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</si>
  <si>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</si>
  <si>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</si>
  <si>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</si>
  <si>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</si>
  <si>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</si>
  <si>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</si>
  <si>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</si>
  <si>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</si>
  <si>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</si>
  <si>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</si>
  <si>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</si>
  <si>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</si>
  <si>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</si>
  <si>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</si>
  <si>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</si>
  <si>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</si>
  <si>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</si>
  <si>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</si>
  <si>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</si>
  <si>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</si>
  <si>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</si>
  <si>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</si>
  <si>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</si>
  <si>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</si>
  <si>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</si>
  <si>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</si>
  <si>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</si>
  <si>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</si>
  <si>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</si>
  <si>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</si>
  <si>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</si>
  <si>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</si>
  <si>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</si>
  <si>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</si>
  <si>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</si>
  <si>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</si>
  <si>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</si>
  <si>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</si>
  <si>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</si>
  <si>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</si>
  <si>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</si>
  <si>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</si>
  <si>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</si>
  <si>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</si>
  <si>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</si>
  <si>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</si>
  <si>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</si>
  <si>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</si>
  <si>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</si>
  <si>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</si>
  <si>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</si>
  <si>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</si>
  <si>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</si>
  <si>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</si>
  <si>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</si>
  <si>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</si>
  <si>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</si>
  <si>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</si>
  <si>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</si>
  <si>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</si>
  <si>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</si>
  <si>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</si>
  <si>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</si>
  <si>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</si>
  <si>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</si>
  <si>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</si>
  <si>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</si>
  <si>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</si>
  <si>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</si>
  <si>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</si>
  <si>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</si>
  <si>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</si>
  <si>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</si>
  <si>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</si>
  <si>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</si>
  <si>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</si>
  <si>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</si>
  <si>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</si>
  <si>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</si>
  <si>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</si>
  <si>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</si>
  <si>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</si>
  <si>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</si>
  <si>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</si>
  <si>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</si>
  <si>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</si>
  <si>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</si>
  <si>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</si>
  <si>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</si>
  <si>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</si>
  <si>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</si>
  <si>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</si>
  <si>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</si>
  <si>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</si>
  <si>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</si>
  <si>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</si>
  <si>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</si>
  <si>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</si>
  <si>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</si>
  <si>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</si>
  <si>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</si>
  <si>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</si>
  <si>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</si>
  <si>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</si>
  <si>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</si>
  <si>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</si>
  <si>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</si>
  <si>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</si>
  <si>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</si>
  <si>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</si>
  <si>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</si>
  <si>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</si>
  <si>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</si>
  <si>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</si>
  <si>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</si>
  <si>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</si>
  <si>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</si>
  <si>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</si>
  <si>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</si>
  <si>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</si>
  <si>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</si>
  <si>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</si>
  <si>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</si>
  <si>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</si>
  <si>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</si>
  <si>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</si>
  <si>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</si>
  <si>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</si>
  <si>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</si>
  <si>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</si>
  <si>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</si>
  <si>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</si>
  <si>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</si>
  <si>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</si>
  <si>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</si>
  <si>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</si>
  <si>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</si>
  <si>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</si>
  <si>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</si>
  <si>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</si>
  <si>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</si>
  <si>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</si>
  <si>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</si>
  <si>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</si>
  <si>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</si>
  <si>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</si>
  <si>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</si>
  <si>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</si>
  <si>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</si>
  <si>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</si>
  <si>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</si>
  <si>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</si>
  <si>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</si>
  <si>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</si>
  <si>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</si>
  <si>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</si>
  <si>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</si>
  <si>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</si>
  <si>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</si>
  <si>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</si>
  <si>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</si>
  <si>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</si>
  <si>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</si>
  <si>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</si>
  <si>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</si>
  <si>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</si>
  <si>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</si>
  <si>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</si>
  <si>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</si>
  <si>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</si>
  <si>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</si>
  <si>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</si>
  <si>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</si>
  <si>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</si>
  <si>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</si>
  <si>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</si>
  <si>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</si>
  <si>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</si>
  <si>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</si>
  <si>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</si>
  <si>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</si>
  <si>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</si>
  <si>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</si>
  <si>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</si>
  <si>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</si>
  <si>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</si>
  <si>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</si>
  <si>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</si>
  <si>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</si>
  <si>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</si>
  <si>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</si>
  <si>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</si>
  <si>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</si>
  <si>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</si>
  <si>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</si>
  <si>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</si>
  <si>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</si>
  <si>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</si>
  <si>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</si>
  <si>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</si>
  <si>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</si>
  <si>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</si>
  <si>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</si>
  <si>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</si>
  <si>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</si>
  <si>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</si>
  <si>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</si>
  <si>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</si>
  <si>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</si>
  <si>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</si>
  <si>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</si>
  <si>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</si>
  <si>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</si>
  <si>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</si>
  <si>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</si>
  <si>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</si>
  <si>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</si>
  <si>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</si>
  <si>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</si>
  <si>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</si>
  <si>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</si>
  <si>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</si>
  <si>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</si>
  <si>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</si>
  <si>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</si>
  <si>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</si>
  <si>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</si>
  <si>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</si>
  <si>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</si>
  <si>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</si>
  <si>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</si>
  <si>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</si>
  <si>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</si>
  <si>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</si>
  <si>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</si>
  <si>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</si>
  <si>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</si>
  <si>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</si>
  <si>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</si>
  <si>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</si>
  <si>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</si>
  <si>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</si>
  <si>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</si>
  <si>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</si>
  <si>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</si>
  <si>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</si>
  <si>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</si>
  <si>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</si>
  <si>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</si>
  <si>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</si>
  <si>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</si>
  <si>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</si>
  <si>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</si>
  <si>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</si>
  <si>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</si>
  <si>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</si>
  <si>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</si>
  <si>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</si>
  <si>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</si>
  <si>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</si>
  <si>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</si>
  <si>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</si>
  <si>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</si>
  <si>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</si>
  <si>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</si>
  <si>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</si>
  <si>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</si>
  <si>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</si>
  <si>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</si>
  <si>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</si>
  <si>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</si>
  <si>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</si>
  <si>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</si>
  <si>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</si>
  <si>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</si>
  <si>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</si>
  <si>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</si>
  <si>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</si>
  <si>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</si>
  <si>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</si>
  <si>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</si>
  <si>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</si>
  <si>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</si>
  <si>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</si>
  <si>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</si>
  <si>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</si>
  <si>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</si>
  <si>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</si>
  <si>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</si>
  <si>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</si>
  <si>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</si>
  <si>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</si>
  <si>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</si>
  <si>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</si>
  <si>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</si>
  <si>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</si>
  <si>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</si>
  <si>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</si>
  <si>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</si>
  <si>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</si>
  <si>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</si>
  <si>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</si>
  <si>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</si>
  <si>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</si>
  <si>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</si>
  <si>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</si>
  <si>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</si>
  <si>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</si>
  <si>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</si>
  <si>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</si>
  <si>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</si>
  <si>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</si>
  <si>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</si>
  <si>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</si>
  <si>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</si>
  <si>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</si>
  <si>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</si>
  <si>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</si>
  <si>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</si>
  <si>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</si>
  <si>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</si>
  <si>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</si>
  <si>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</si>
  <si>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</si>
  <si>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</si>
  <si>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</si>
  <si>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</si>
  <si>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</si>
  <si>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</si>
  <si>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</si>
  <si>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</si>
  <si>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</si>
  <si>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</si>
  <si>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</si>
  <si>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</si>
  <si>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</si>
  <si>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</si>
  <si>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</si>
  <si>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</si>
  <si>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</si>
  <si>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</si>
  <si>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</si>
  <si>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</si>
  <si>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</si>
  <si>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</si>
  <si>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</si>
  <si>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</si>
  <si>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</si>
  <si>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</si>
  <si>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</si>
  <si>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</si>
  <si>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</si>
  <si>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</si>
  <si>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</si>
  <si>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</si>
  <si>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</si>
  <si>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</si>
  <si>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</si>
  <si>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</si>
  <si>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</si>
  <si>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</si>
  <si>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</si>
  <si>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</si>
  <si>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</si>
  <si>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</si>
  <si>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</si>
  <si>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</si>
  <si>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</si>
  <si>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</si>
  <si>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</si>
  <si>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</si>
  <si>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</si>
  <si>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</si>
  <si>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</si>
  <si>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</si>
  <si>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</si>
  <si>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</si>
  <si>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</si>
  <si>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</si>
  <si>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</si>
  <si>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</si>
  <si>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</si>
  <si>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</si>
  <si>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</si>
  <si>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</si>
  <si>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</si>
  <si>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</si>
  <si>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</si>
  <si>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</si>
  <si>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</si>
  <si>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</si>
  <si>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</si>
  <si>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</si>
  <si>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</si>
  <si>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</si>
  <si>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</si>
  <si>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</si>
  <si>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</si>
  <si>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</si>
  <si>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</si>
  <si>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</si>
  <si>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</si>
  <si>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</si>
  <si>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</si>
  <si>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</si>
  <si>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</si>
  <si>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</si>
  <si>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</si>
  <si>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</si>
  <si>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</si>
  <si>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</si>
  <si>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</si>
  <si>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</si>
  <si>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</si>
  <si>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</si>
  <si>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</si>
  <si>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</si>
  <si>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</si>
  <si>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</si>
  <si>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</si>
  <si>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</si>
  <si>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</si>
  <si>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</si>
  <si>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</si>
  <si>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</si>
  <si>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</si>
  <si>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</si>
  <si>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</si>
  <si>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</si>
  <si>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</si>
  <si>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</si>
  <si>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</si>
  <si>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</si>
  <si>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</si>
  <si>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</si>
  <si>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</si>
  <si>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</si>
  <si>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</si>
  <si>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</si>
  <si>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</si>
  <si>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</si>
  <si>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</si>
  <si>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</si>
  <si>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</si>
  <si>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</si>
  <si>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</si>
  <si>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</si>
  <si>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</si>
  <si>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</si>
  <si>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</si>
  <si>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</si>
  <si>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</si>
  <si>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</si>
  <si>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</si>
  <si>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</si>
  <si>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</si>
  <si>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</si>
  <si>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</si>
  <si>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</si>
  <si>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</si>
  <si>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</si>
  <si>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</si>
  <si>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</si>
  <si>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</si>
  <si>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</si>
  <si>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</si>
  <si>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</si>
  <si>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</si>
  <si>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</si>
  <si>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</si>
  <si>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</si>
  <si>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</si>
  <si>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</si>
  <si>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</si>
  <si>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</si>
  <si>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</si>
  <si>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</si>
  <si>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</si>
  <si>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</si>
  <si>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</si>
  <si>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</si>
  <si>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</si>
  <si>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</si>
  <si>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</si>
  <si>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</si>
  <si>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</si>
  <si>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</si>
  <si>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</si>
  <si>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</si>
  <si>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</si>
  <si>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</si>
  <si>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</si>
  <si>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</si>
  <si>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</si>
  <si>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</si>
  <si>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</si>
  <si>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</si>
  <si>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</si>
  <si>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</si>
  <si>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</si>
  <si>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</si>
  <si>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</si>
  <si>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</si>
  <si>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</si>
  <si>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</si>
  <si>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</si>
  <si>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</si>
  <si>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</si>
  <si>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</si>
  <si>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</si>
  <si>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</si>
  <si>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</si>
  <si>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</si>
  <si>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</si>
  <si>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</si>
  <si>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</si>
  <si>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</si>
  <si>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</si>
  <si>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</si>
  <si>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</si>
  <si>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</si>
  <si>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</si>
  <si>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</si>
  <si>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</si>
  <si>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</si>
  <si>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</si>
  <si>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</si>
  <si>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</si>
  <si>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</si>
  <si>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</si>
  <si>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</si>
  <si>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</si>
  <si>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</si>
  <si>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</si>
  <si>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</si>
  <si>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</si>
  <si>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</si>
  <si>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</si>
  <si>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</si>
  <si>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</si>
  <si>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</si>
  <si>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</si>
  <si>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</si>
  <si>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</si>
  <si>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</si>
  <si>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</si>
  <si>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</si>
  <si>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</si>
  <si>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</si>
  <si>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</si>
  <si>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</si>
  <si>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</si>
  <si>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</si>
  <si>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</si>
  <si>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</si>
  <si>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</si>
  <si>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</si>
  <si>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</si>
  <si>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</si>
  <si>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</si>
  <si>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</si>
  <si>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</si>
  <si>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</si>
  <si>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</si>
  <si>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</si>
  <si>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</si>
  <si>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</si>
  <si>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</si>
  <si>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</si>
  <si>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</si>
  <si>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</si>
  <si>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</si>
  <si>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</si>
  <si>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</si>
  <si>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</si>
  <si>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</si>
  <si>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</si>
  <si>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</si>
  <si>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</si>
  <si>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</si>
  <si>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</si>
  <si>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</si>
  <si>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</si>
  <si>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</si>
  <si>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</si>
  <si>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</si>
  <si>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</si>
  <si>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</si>
  <si>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</si>
  <si>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</si>
  <si>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</si>
  <si>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</si>
  <si>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</si>
  <si>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</si>
  <si>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</si>
  <si>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</si>
  <si>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</si>
  <si>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</si>
  <si>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</si>
  <si>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</si>
  <si>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</si>
  <si>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</si>
  <si>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</si>
  <si>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</si>
  <si>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</si>
  <si>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</si>
  <si>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</si>
  <si>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</si>
  <si>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</si>
  <si>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</si>
  <si>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</si>
  <si>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</si>
  <si>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</si>
  <si>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</si>
  <si>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</si>
  <si>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</si>
  <si>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</si>
  <si>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</si>
  <si>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</si>
  <si>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</si>
  <si>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</si>
  <si>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</si>
  <si>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</si>
  <si>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</si>
  <si>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</si>
  <si>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</si>
  <si>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</si>
  <si>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</si>
  <si>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</si>
  <si>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</si>
  <si>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</si>
  <si>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</si>
  <si>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</si>
  <si>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</si>
  <si>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</si>
  <si>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</si>
  <si>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</si>
  <si>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</si>
  <si>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</si>
  <si>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</si>
  <si>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</si>
  <si>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</si>
  <si>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</si>
  <si>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</si>
  <si>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</si>
  <si>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</si>
  <si>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</si>
  <si>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</si>
  <si>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</si>
  <si>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</si>
  <si>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</si>
  <si>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</si>
  <si>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</si>
  <si>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</si>
  <si>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</si>
  <si>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</si>
  <si>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</si>
  <si>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</si>
  <si>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</si>
  <si>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</si>
  <si>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</si>
  <si>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</si>
  <si>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</si>
  <si>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</si>
  <si>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</si>
  <si>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</si>
  <si>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</si>
  <si>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</si>
  <si>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</si>
  <si>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</si>
  <si>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</si>
  <si>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</si>
  <si>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</si>
  <si>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</si>
  <si>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</si>
  <si>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</si>
  <si>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</si>
  <si>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</si>
  <si>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</si>
  <si>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</si>
  <si>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</si>
  <si>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</si>
  <si>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</si>
  <si>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</si>
  <si>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</si>
  <si>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</si>
  <si>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</si>
  <si>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</si>
  <si>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</si>
  <si>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</si>
  <si>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</si>
  <si>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</si>
  <si>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</si>
  <si>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</si>
  <si>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</si>
  <si>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</si>
  <si>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</si>
  <si>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</si>
  <si>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</si>
  <si>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</si>
  <si>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</si>
  <si>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</si>
  <si>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</si>
  <si>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</si>
  <si>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</si>
  <si>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</si>
  <si>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</si>
  <si>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</si>
  <si>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</si>
  <si>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</si>
  <si>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</si>
  <si>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</si>
  <si>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</si>
  <si>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</si>
  <si>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</si>
  <si>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</si>
  <si>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</si>
  <si>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</si>
  <si>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</si>
  <si>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</si>
  <si>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</si>
  <si>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</si>
  <si>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</si>
  <si>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</si>
  <si>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</si>
  <si>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</si>
  <si>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</si>
  <si>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</si>
  <si>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</si>
  <si>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</si>
  <si>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</si>
  <si>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</si>
  <si>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</si>
  <si>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</si>
  <si>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</si>
  <si>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</si>
  <si>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</si>
  <si>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</si>
  <si>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</si>
  <si>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</si>
  <si>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</si>
  <si>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</si>
  <si>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</si>
  <si>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</si>
  <si>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</si>
  <si>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</si>
  <si>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</si>
  <si>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</si>
  <si>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</si>
  <si>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</si>
  <si>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</si>
  <si>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</si>
  <si>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</si>
  <si>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</si>
  <si>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</si>
  <si>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</si>
  <si>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</si>
  <si>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</si>
  <si>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</si>
  <si>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</si>
  <si>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</si>
  <si>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</si>
  <si>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</si>
  <si>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</si>
  <si>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</si>
  <si>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</si>
  <si>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</si>
  <si>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</si>
  <si>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</si>
  <si>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</si>
  <si>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</si>
  <si>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</si>
  <si>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</si>
  <si>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</si>
  <si>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</si>
  <si>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</si>
  <si>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</si>
  <si>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</si>
  <si>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</si>
  <si>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</si>
  <si>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</si>
  <si>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</si>
  <si>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</si>
  <si>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</si>
  <si>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</si>
  <si>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</si>
  <si>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</si>
  <si>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</si>
  <si>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</si>
  <si>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</si>
  <si>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</si>
  <si>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</si>
  <si>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</si>
  <si>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</si>
  <si>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</si>
  <si>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</si>
  <si>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</si>
  <si>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</si>
  <si>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</si>
  <si>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</si>
  <si>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</si>
  <si>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</si>
  <si>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</si>
  <si>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</si>
  <si>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</si>
  <si>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</si>
  <si>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</si>
  <si>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</si>
  <si>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</si>
  <si>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</si>
  <si>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</si>
  <si>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</si>
  <si>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</si>
  <si>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</si>
  <si>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</si>
  <si>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</si>
  <si>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</si>
  <si>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</si>
  <si>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</si>
  <si>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</si>
  <si>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</si>
  <si>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</si>
  <si>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</si>
  <si>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</si>
  <si>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</si>
  <si>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</si>
  <si>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</si>
  <si>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</si>
  <si>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</si>
  <si>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</si>
  <si>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</si>
  <si>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</si>
  <si>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</si>
  <si>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</si>
  <si>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</si>
  <si>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</si>
  <si>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</si>
  <si>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</si>
  <si>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</si>
  <si>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</si>
  <si>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</si>
  <si>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</si>
  <si>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</si>
  <si>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</si>
  <si>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</si>
  <si>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</si>
  <si>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</si>
  <si>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</si>
  <si>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</si>
  <si>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</si>
  <si>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</si>
  <si>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</si>
  <si>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</si>
  <si>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</si>
  <si>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</si>
  <si>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</si>
  <si>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</si>
  <si>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</si>
  <si>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</si>
  <si>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</si>
  <si>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</si>
  <si>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</si>
  <si>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</si>
  <si>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</si>
  <si>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</si>
  <si>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</si>
  <si>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</si>
  <si>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</si>
  <si>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</si>
  <si>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</si>
  <si>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</si>
  <si>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</si>
  <si>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</si>
  <si>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</si>
  <si>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</si>
  <si>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</si>
  <si>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</si>
  <si>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</si>
  <si>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</si>
  <si>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</si>
  <si>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</si>
  <si>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</si>
  <si>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</si>
  <si>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</si>
  <si>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</si>
  <si>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</si>
  <si>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</si>
  <si>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</si>
  <si>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</si>
  <si>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</si>
  <si>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</si>
  <si>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</si>
  <si>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</si>
  <si>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</si>
  <si>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</si>
  <si>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</si>
  <si>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</si>
  <si>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</si>
  <si>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</si>
  <si>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</si>
  <si>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</si>
  <si>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</si>
  <si>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</si>
  <si>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</si>
  <si>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</si>
  <si>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</si>
  <si>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</si>
  <si>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</si>
  <si>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</si>
  <si>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</si>
  <si>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</si>
  <si>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</si>
  <si>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</si>
  <si>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</si>
  <si>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</si>
  <si>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</si>
  <si>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</si>
  <si>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</si>
  <si>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</si>
  <si>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</si>
  <si>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</si>
  <si>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</si>
  <si>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</si>
  <si>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</si>
  <si>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</si>
  <si>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</si>
  <si>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</si>
  <si>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</si>
  <si>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</si>
  <si>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</si>
  <si>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</si>
  <si>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</si>
  <si>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</si>
  <si>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</si>
  <si>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</si>
  <si>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</si>
  <si>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</si>
  <si>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</si>
  <si>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</si>
  <si>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</si>
  <si>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</si>
  <si>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</si>
  <si>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</si>
  <si>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</si>
  <si>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</si>
  <si>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</si>
  <si>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</si>
  <si>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</si>
  <si>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</si>
  <si>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</si>
  <si>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</si>
  <si>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</si>
  <si>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</si>
  <si>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</si>
  <si>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</si>
  <si>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</si>
  <si>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</si>
  <si>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</si>
  <si>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</si>
  <si>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</si>
  <si>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</si>
  <si>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</si>
  <si>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</si>
  <si>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</si>
  <si>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</si>
  <si>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</si>
  <si>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</si>
  <si>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</si>
  <si>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</si>
  <si>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</si>
  <si>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</si>
  <si>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</si>
  <si>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</si>
  <si>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</si>
  <si>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</si>
  <si>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</si>
  <si>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</si>
  <si>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</si>
  <si>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</si>
  <si>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</si>
  <si>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</si>
  <si>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</si>
  <si>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</si>
  <si>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</si>
  <si>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</si>
  <si>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</si>
  <si>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</si>
  <si>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</si>
  <si>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</si>
  <si>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</si>
  <si>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</si>
  <si>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</si>
  <si>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</si>
  <si>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</si>
  <si>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</si>
  <si>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</si>
  <si>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</si>
  <si>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</si>
  <si>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</si>
  <si>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</si>
  <si>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</si>
  <si>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</si>
  <si>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</si>
  <si>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</si>
  <si>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</si>
  <si>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</si>
  <si>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</si>
  <si>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</si>
  <si>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</si>
  <si>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</si>
  <si>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</si>
  <si>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</si>
  <si>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</si>
  <si>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</si>
  <si>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</si>
  <si>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</si>
  <si>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</si>
  <si>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</si>
  <si>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</si>
  <si>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</si>
  <si>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</si>
  <si>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</si>
  <si>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</si>
  <si>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</si>
  <si>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</si>
  <si>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</si>
  <si>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</si>
  <si>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</si>
  <si>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</si>
  <si>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</si>
  <si>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</si>
  <si>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</si>
  <si>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</si>
  <si>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</si>
  <si>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</si>
  <si>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</si>
  <si>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</si>
  <si>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</si>
  <si>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</si>
  <si>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</si>
  <si>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</si>
  <si>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</si>
  <si>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</si>
  <si>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</si>
  <si>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</si>
  <si>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</si>
  <si>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</si>
  <si>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</si>
  <si>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</si>
  <si>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</si>
  <si>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</si>
  <si>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</si>
  <si>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</si>
  <si>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</si>
  <si>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</si>
  <si>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</si>
  <si>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</si>
  <si>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</si>
  <si>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</si>
  <si>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</si>
  <si>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</si>
  <si>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</si>
  <si>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</si>
  <si>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</si>
  <si>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</si>
  <si>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</si>
  <si>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</si>
  <si>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</si>
  <si>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</si>
  <si>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</si>
  <si>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</si>
  <si>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</si>
  <si>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</si>
  <si>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</si>
  <si>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</si>
  <si>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</si>
  <si>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</si>
  <si>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</si>
  <si>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</si>
  <si>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</si>
  <si>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</si>
  <si>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</si>
  <si>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</si>
  <si>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</si>
  <si>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</si>
  <si>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</si>
  <si>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</si>
  <si>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</si>
  <si>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</si>
  <si>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</si>
  <si>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</si>
  <si>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</si>
  <si>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</si>
  <si>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</si>
  <si>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</si>
  <si>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</si>
  <si>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</si>
  <si>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</si>
  <si>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</si>
  <si>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</si>
  <si>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</si>
  <si>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</si>
  <si>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</si>
  <si>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</si>
  <si>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</si>
  <si>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</si>
  <si>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</si>
  <si>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</si>
  <si>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</si>
  <si>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</si>
  <si>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</si>
  <si>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</si>
  <si>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</si>
  <si>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</si>
  <si>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</si>
  <si>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</si>
  <si>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</si>
  <si>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</si>
  <si>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</si>
  <si>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</si>
  <si>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</si>
  <si>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</si>
  <si>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</si>
  <si>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</si>
  <si>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</si>
  <si>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</si>
  <si>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</si>
  <si>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</si>
  <si>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</si>
  <si>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</si>
  <si>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</si>
  <si>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</si>
  <si>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</si>
  <si>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</si>
  <si>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</si>
  <si>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</si>
  <si>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</si>
  <si>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</si>
  <si>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</si>
  <si>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</si>
  <si>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</si>
  <si>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</si>
  <si>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</si>
  <si>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</si>
  <si>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</si>
  <si>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</si>
  <si>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</si>
  <si>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</si>
  <si>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</si>
  <si>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</si>
  <si>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</si>
  <si>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</si>
  <si>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</si>
  <si>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</si>
  <si>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</si>
  <si>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</si>
  <si>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</si>
  <si>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</si>
  <si>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</si>
  <si>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</si>
  <si>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</si>
  <si>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</si>
  <si>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</si>
  <si>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</si>
  <si>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</si>
  <si>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</si>
  <si>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</si>
  <si>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</si>
  <si>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</si>
  <si>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</si>
  <si>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</si>
  <si>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</si>
  <si>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</si>
  <si>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</si>
  <si>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</si>
  <si>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</si>
  <si>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</si>
  <si>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</si>
  <si>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</si>
  <si>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</si>
  <si>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</si>
  <si>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</si>
  <si>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</si>
  <si>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</si>
  <si>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</si>
  <si>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</si>
  <si>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</si>
  <si>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</si>
  <si>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</si>
  <si>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</si>
  <si>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</si>
  <si>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</si>
  <si>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</si>
  <si>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</si>
  <si>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</si>
  <si>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</si>
  <si>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</si>
  <si>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</si>
  <si>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</si>
  <si>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</si>
  <si>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</si>
  <si>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</si>
  <si>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</si>
  <si>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</si>
  <si>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</si>
  <si>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</si>
  <si>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</si>
  <si>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</si>
  <si>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</si>
  <si>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</si>
  <si>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</si>
  <si>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</si>
  <si>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</si>
  <si>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</si>
  <si>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</si>
  <si>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</si>
  <si>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</si>
  <si>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</si>
  <si>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</si>
  <si>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</si>
  <si>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</si>
  <si>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</si>
  <si>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</si>
  <si>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</si>
  <si>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</si>
  <si>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</si>
  <si>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</si>
  <si>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</si>
  <si>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</si>
  <si>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</si>
  <si>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</si>
  <si>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</si>
  <si>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</si>
  <si>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</si>
  <si>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</si>
  <si>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</si>
  <si>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</si>
  <si>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</si>
  <si>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</si>
  <si>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</si>
  <si>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</si>
  <si>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</si>
  <si>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</si>
  <si>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</si>
  <si>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</si>
  <si>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</si>
  <si>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</si>
  <si>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</si>
  <si>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</si>
  <si>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</si>
  <si>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</si>
  <si>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</si>
  <si>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</si>
  <si>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</si>
  <si>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</si>
  <si>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</si>
  <si>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</si>
  <si>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</si>
  <si>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</si>
  <si>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</si>
  <si>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</si>
  <si>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</si>
  <si>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</si>
  <si>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</si>
  <si>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</si>
  <si>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</si>
  <si>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</si>
  <si>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</si>
  <si>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</si>
  <si>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</si>
  <si>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</si>
  <si>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</si>
  <si>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</si>
  <si>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</si>
  <si>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</si>
  <si>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</si>
  <si>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</si>
  <si>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</si>
  <si>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</si>
  <si>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</si>
  <si>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</si>
  <si>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</si>
  <si>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</si>
  <si>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</si>
  <si>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</si>
  <si>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</si>
  <si>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</si>
  <si>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</si>
  <si>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</si>
  <si>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</si>
  <si>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</si>
  <si>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</si>
  <si>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</si>
  <si>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</si>
  <si>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</si>
  <si>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</si>
  <si>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</si>
  <si>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</si>
  <si>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</si>
  <si>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</si>
  <si>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</si>
  <si>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</si>
  <si>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</si>
  <si>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</si>
  <si>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</si>
  <si>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</si>
  <si>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</si>
  <si>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</si>
  <si>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</si>
  <si>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</si>
  <si>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</si>
  <si>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</si>
  <si>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</si>
  <si>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</si>
  <si>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</si>
  <si>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</si>
  <si>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</si>
  <si>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</si>
  <si>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</si>
  <si>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</si>
  <si>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</si>
  <si>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</si>
  <si>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</si>
  <si>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</si>
  <si>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</si>
  <si>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</si>
  <si>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</si>
  <si>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</si>
  <si>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</si>
  <si>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</si>
  <si>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</si>
  <si>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</si>
  <si>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</si>
  <si>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</si>
  <si>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</si>
  <si>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</si>
  <si>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</si>
  <si>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</si>
  <si>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</si>
  <si>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</si>
  <si>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</si>
  <si>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</si>
  <si>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</si>
  <si>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</si>
  <si>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</si>
  <si>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</si>
  <si>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</si>
  <si>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</si>
  <si>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</si>
  <si>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</si>
  <si>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</si>
  <si>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</si>
  <si>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</si>
  <si>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</si>
  <si>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</si>
  <si>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</si>
  <si>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</si>
  <si>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</si>
  <si>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</si>
  <si>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</si>
  <si>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</si>
  <si>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</si>
  <si>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</si>
  <si>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</si>
  <si>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</si>
  <si>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</si>
  <si>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</si>
  <si>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</si>
  <si>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</si>
  <si>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</si>
  <si>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</si>
  <si>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</si>
  <si>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</si>
  <si>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</si>
  <si>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</si>
  <si>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</si>
  <si>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</si>
  <si>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</si>
  <si>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</si>
  <si>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</si>
  <si>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</si>
  <si>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</si>
  <si>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</si>
  <si>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</si>
  <si>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</si>
  <si>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</si>
  <si>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</si>
  <si>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</si>
  <si>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</si>
  <si>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</si>
  <si>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</si>
  <si>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</si>
  <si>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</si>
  <si>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</si>
  <si>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</si>
  <si>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</si>
  <si>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</si>
  <si>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</si>
  <si>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</si>
  <si>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</si>
  <si>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</si>
  <si>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</si>
  <si>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</si>
  <si>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</si>
  <si>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</si>
  <si>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</si>
  <si>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</si>
  <si>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</si>
  <si>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</si>
  <si>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</si>
  <si>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</si>
  <si>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</si>
  <si>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</si>
  <si>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</si>
  <si>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</si>
  <si>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</si>
  <si>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</si>
  <si>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</si>
  <si>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</si>
  <si>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</si>
  <si>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</si>
  <si>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</si>
  <si>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</si>
  <si>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</si>
  <si>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</si>
  <si>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</si>
  <si>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</si>
  <si>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</si>
  <si>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</si>
  <si>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</si>
  <si>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</si>
  <si>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</si>
  <si>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</si>
  <si>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</si>
  <si>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</si>
  <si>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</si>
  <si>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</si>
  <si>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</si>
  <si>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</si>
  <si>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</si>
  <si>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</si>
  <si>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</si>
  <si>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</si>
  <si>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</si>
  <si>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</si>
  <si>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</si>
  <si>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</si>
  <si>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</si>
  <si>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</si>
  <si>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</si>
  <si>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</si>
  <si>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</si>
  <si>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</si>
  <si>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</si>
  <si>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</si>
  <si>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</si>
  <si>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</si>
  <si>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</si>
  <si>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</si>
  <si>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</si>
  <si>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</si>
  <si>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</si>
  <si>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</si>
  <si>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</si>
  <si>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</si>
  <si>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</si>
  <si>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</si>
  <si>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</si>
  <si>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</si>
  <si>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</si>
  <si>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</si>
  <si>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</si>
  <si>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</si>
  <si>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</si>
  <si>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</si>
  <si>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</si>
  <si>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</si>
  <si>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</si>
  <si>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</si>
  <si>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</si>
  <si>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</si>
  <si>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</si>
  <si>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</si>
  <si>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</si>
  <si>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</si>
  <si>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</si>
  <si>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</si>
  <si>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</si>
  <si>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</si>
  <si>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</si>
  <si>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</si>
  <si>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</si>
  <si>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</si>
  <si>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</si>
  <si>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</si>
  <si>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</si>
  <si>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</si>
  <si>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</si>
  <si>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</si>
  <si>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</si>
  <si>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</si>
  <si>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</si>
  <si>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</si>
  <si>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</si>
  <si>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</si>
  <si>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</si>
  <si>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</si>
  <si>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</si>
  <si>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</si>
  <si>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</si>
  <si>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</si>
  <si>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</si>
  <si>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</si>
  <si>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</si>
  <si>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</si>
  <si>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</si>
  <si>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</si>
  <si>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</si>
  <si>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</si>
  <si>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</si>
  <si>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</si>
  <si>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</si>
  <si>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</si>
  <si>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</si>
  <si>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</si>
  <si>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</si>
  <si>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</si>
  <si>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</si>
  <si>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</si>
  <si>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</si>
  <si>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</si>
  <si>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</si>
  <si>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</si>
  <si>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</si>
  <si>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</si>
  <si>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</si>
  <si>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</si>
  <si>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</si>
  <si>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</si>
  <si>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</si>
  <si>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</si>
  <si>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</si>
  <si>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</si>
  <si>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</si>
  <si>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</si>
  <si>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</si>
  <si>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</si>
  <si>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</si>
  <si>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</si>
  <si>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</si>
  <si>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</si>
  <si>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</si>
  <si>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</si>
  <si>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</si>
  <si>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</si>
  <si>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</si>
  <si>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</si>
  <si>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</si>
  <si>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</si>
  <si>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</si>
  <si>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</si>
  <si>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</si>
  <si>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</si>
  <si>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</si>
  <si>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</si>
  <si>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</si>
  <si>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</si>
  <si>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</si>
  <si>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</si>
  <si>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</si>
  <si>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</si>
  <si>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</si>
  <si>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</si>
  <si>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</si>
  <si>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</si>
  <si>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</si>
  <si>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</si>
  <si>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</si>
  <si>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</si>
  <si>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</si>
  <si>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</si>
  <si>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</si>
  <si>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</si>
  <si>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</si>
  <si>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</si>
  <si>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</si>
  <si>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</si>
  <si>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</si>
  <si>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</si>
  <si>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</si>
  <si>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</si>
  <si>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</si>
  <si>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</si>
  <si>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</si>
  <si>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</si>
  <si>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</si>
  <si>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</si>
  <si>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</si>
  <si>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</si>
  <si>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</si>
  <si>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</si>
  <si>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</si>
  <si>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</si>
  <si>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</si>
  <si>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</si>
  <si>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</si>
  <si>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</si>
  <si>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</si>
  <si>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</si>
  <si>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</si>
  <si>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</si>
  <si>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</si>
  <si>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</si>
  <si>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</si>
  <si>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</si>
  <si>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</si>
  <si>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</si>
  <si>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</si>
  <si>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</si>
  <si>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</si>
  <si>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</si>
  <si>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</si>
  <si>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</si>
  <si>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</si>
  <si>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</si>
  <si>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</si>
  <si>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</si>
  <si>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</si>
  <si>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</si>
  <si>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</si>
  <si>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</si>
  <si>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</si>
  <si>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</si>
  <si>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</si>
  <si>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</si>
  <si>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</si>
  <si>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</si>
  <si>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</si>
  <si>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</si>
  <si>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</si>
  <si>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</si>
  <si>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</si>
  <si>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</si>
  <si>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</si>
  <si>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</si>
  <si>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</si>
  <si>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</si>
  <si>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</si>
  <si>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</si>
  <si>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</si>
  <si>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</si>
  <si>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</si>
  <si>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</si>
  <si>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</si>
  <si>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</si>
  <si>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</si>
  <si>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</si>
  <si>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</si>
  <si>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</si>
  <si>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</si>
  <si>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</si>
  <si>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</si>
  <si>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</si>
  <si>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</si>
  <si>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</si>
  <si>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</si>
  <si>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</si>
  <si>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</si>
  <si>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</si>
  <si>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</si>
  <si>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</si>
  <si>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</si>
  <si>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</si>
  <si>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</si>
  <si>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</si>
  <si>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</si>
  <si>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</si>
  <si>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</si>
  <si>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</si>
  <si>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</si>
  <si>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</si>
  <si>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</si>
  <si>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</si>
  <si>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</si>
  <si>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</si>
  <si>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</si>
  <si>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</si>
  <si>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</si>
  <si>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</si>
  <si>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</si>
  <si>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</si>
  <si>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</si>
  <si>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</si>
  <si>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</si>
  <si>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</si>
  <si>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</si>
  <si>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</si>
  <si>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</si>
  <si>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</si>
  <si>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</si>
  <si>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</si>
  <si>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</si>
  <si>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</si>
  <si>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</si>
  <si>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</si>
  <si>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</si>
  <si>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</si>
  <si>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</si>
  <si>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</si>
  <si>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</si>
  <si>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</si>
  <si>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</si>
  <si>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</si>
  <si>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</si>
  <si>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</si>
  <si>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</si>
  <si>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</si>
  <si>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</si>
  <si>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</si>
  <si>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</si>
  <si>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</si>
  <si>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</si>
  <si>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</si>
  <si>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</si>
  <si>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</si>
  <si>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</si>
  <si>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</si>
  <si>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</si>
  <si>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</si>
  <si>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</si>
  <si>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</si>
  <si>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</si>
  <si>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</si>
  <si>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</si>
  <si>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</si>
  <si>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</si>
  <si>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</si>
  <si>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</si>
  <si>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</si>
  <si>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</si>
  <si>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</si>
  <si>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</si>
  <si>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</si>
  <si>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</si>
  <si>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</si>
  <si>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</si>
  <si>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</si>
  <si>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</si>
  <si>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</si>
  <si>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</si>
  <si>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</si>
  <si>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</si>
  <si>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</si>
  <si>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</si>
  <si>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</si>
  <si>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</si>
  <si>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</si>
  <si>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</si>
  <si>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</si>
  <si>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</si>
  <si>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</si>
  <si>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</si>
  <si>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</si>
  <si>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</si>
  <si>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</si>
  <si>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</si>
  <si>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</si>
  <si>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</si>
  <si>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</si>
  <si>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</si>
  <si>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</si>
  <si>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</si>
  <si>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</si>
  <si>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</si>
  <si>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</si>
  <si>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</si>
  <si>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</si>
  <si>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</si>
  <si>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</si>
  <si>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</si>
  <si>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</si>
  <si>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</si>
  <si>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</si>
  <si>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</si>
  <si>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</si>
  <si>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</si>
  <si>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</si>
  <si>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</si>
  <si>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</si>
  <si>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</si>
  <si>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</si>
  <si>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</si>
  <si>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</si>
  <si>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</si>
  <si>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</si>
  <si>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</si>
  <si>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</si>
  <si>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</si>
  <si>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</si>
  <si>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</si>
  <si>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</si>
  <si>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</si>
  <si>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</si>
  <si>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</si>
  <si>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</si>
  <si>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</si>
  <si>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</si>
  <si>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</si>
  <si>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</si>
  <si>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</si>
  <si>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</si>
  <si>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</si>
  <si>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</si>
  <si>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</si>
  <si>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</si>
  <si>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</si>
  <si>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</si>
  <si>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</si>
  <si>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</si>
  <si>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</si>
  <si>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</si>
  <si>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</si>
  <si>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</si>
  <si>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</si>
  <si>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</si>
  <si>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</si>
  <si>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</si>
  <si>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</si>
  <si>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</si>
  <si>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</si>
  <si>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</si>
  <si>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</si>
  <si>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</si>
  <si>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</si>
  <si>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</si>
  <si>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</si>
  <si>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</si>
  <si>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</si>
  <si>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</si>
  <si>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</si>
  <si>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</si>
  <si>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</si>
  <si>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</si>
  <si>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</si>
  <si>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</si>
  <si>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</si>
  <si>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</si>
  <si>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</si>
  <si>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</si>
  <si>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</si>
  <si>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</si>
  <si>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</si>
  <si>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</si>
  <si>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</si>
  <si>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</si>
  <si>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</si>
  <si>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</si>
  <si>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</si>
  <si>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</si>
  <si>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</si>
  <si>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</si>
  <si>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</si>
  <si>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</si>
  <si>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</si>
  <si>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</si>
  <si>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</si>
  <si>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</si>
  <si>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</si>
  <si>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</si>
  <si>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</si>
  <si>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</si>
  <si>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</si>
  <si>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</si>
  <si>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</si>
  <si>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</si>
  <si>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</si>
  <si>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</si>
  <si>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</si>
  <si>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</si>
  <si>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</si>
  <si>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</si>
  <si>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</si>
  <si>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</si>
  <si>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</si>
  <si>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</si>
  <si>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</si>
  <si>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</si>
  <si>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</si>
  <si>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</si>
  <si>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</si>
  <si>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</si>
  <si>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</si>
  <si>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</si>
  <si>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</si>
  <si>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</si>
  <si>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</si>
  <si>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</si>
  <si>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</si>
  <si>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</si>
  <si>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</si>
  <si>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</si>
  <si>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</si>
  <si>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</si>
  <si>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</si>
  <si>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</si>
  <si>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</si>
  <si>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</si>
  <si>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</si>
  <si>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</si>
  <si>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</si>
  <si>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</si>
  <si>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</si>
  <si>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</si>
  <si>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</si>
  <si>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</si>
  <si>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</si>
  <si>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</si>
  <si>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</si>
  <si>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</si>
  <si>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</si>
  <si>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</si>
  <si>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</si>
  <si>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</si>
  <si>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</si>
  <si>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</si>
  <si>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</si>
  <si>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</si>
  <si>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</si>
  <si>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</si>
  <si>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</si>
  <si>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</si>
  <si>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</si>
  <si>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</si>
  <si>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</si>
  <si>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</si>
  <si>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</si>
  <si>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</si>
  <si>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</si>
  <si>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</si>
  <si>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</si>
  <si>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</si>
  <si>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</si>
  <si>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</si>
  <si>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</si>
  <si>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</si>
  <si>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</si>
  <si>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</si>
  <si>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</si>
  <si>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</si>
  <si>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</si>
  <si>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</si>
  <si>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</si>
  <si>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</si>
  <si>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</si>
  <si>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</si>
  <si>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</si>
  <si>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</si>
  <si>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</si>
  <si>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</si>
  <si>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</si>
  <si>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</si>
  <si>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</si>
  <si>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</si>
  <si>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</si>
  <si>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</si>
  <si>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</si>
  <si>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</si>
  <si>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</si>
  <si>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</si>
  <si>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</si>
  <si>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</si>
  <si>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</si>
  <si>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</si>
  <si>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</si>
  <si>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</si>
  <si>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</si>
  <si>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</si>
  <si>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</si>
  <si>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</si>
  <si>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</si>
  <si>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</si>
  <si>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</si>
  <si>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</si>
  <si>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</si>
  <si>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</si>
  <si>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</si>
  <si>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</si>
  <si>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</si>
  <si>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</si>
  <si>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</si>
  <si>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</si>
  <si>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</si>
  <si>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</si>
  <si>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</si>
  <si>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</si>
  <si>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</si>
  <si>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</si>
  <si>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</si>
  <si>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</si>
  <si>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</si>
  <si>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</si>
  <si>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</si>
  <si>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</si>
  <si>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</si>
  <si>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</si>
  <si>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</si>
  <si>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</si>
  <si>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</si>
  <si>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</si>
  <si>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</si>
  <si>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</si>
  <si>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</si>
  <si>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</si>
  <si>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</si>
  <si>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</si>
  <si>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</si>
  <si>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</si>
  <si>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</si>
  <si>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</si>
  <si>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</si>
  <si>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</si>
  <si>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</si>
  <si>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</si>
  <si>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</si>
  <si>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</si>
  <si>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</si>
  <si>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</si>
  <si>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</si>
  <si>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</si>
  <si>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</si>
  <si>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</si>
  <si>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</si>
  <si>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</si>
  <si>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</si>
  <si>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</si>
  <si>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</si>
  <si>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</si>
  <si>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</si>
  <si>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</si>
  <si>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</si>
  <si>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</si>
  <si>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</si>
  <si>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</si>
  <si>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</si>
  <si>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</si>
  <si>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</si>
  <si>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</si>
  <si>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</si>
  <si>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</si>
  <si>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</si>
  <si>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</si>
  <si>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</si>
  <si>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</si>
  <si>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</si>
  <si>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</si>
  <si>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</si>
  <si>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</si>
  <si>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</si>
  <si>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</si>
  <si>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</si>
  <si>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</si>
  <si>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</si>
  <si>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</si>
  <si>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</si>
  <si>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</si>
  <si>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</si>
  <si>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</si>
  <si>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</si>
  <si>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</si>
  <si>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</si>
  <si>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</si>
  <si>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</si>
  <si>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</si>
  <si>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</si>
  <si>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</si>
  <si>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</si>
  <si>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</si>
  <si>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</si>
  <si>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</si>
  <si>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</si>
  <si>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</si>
  <si>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</si>
  <si>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</si>
  <si>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</si>
  <si>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</si>
  <si>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</si>
  <si>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</si>
  <si>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</si>
  <si>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</si>
  <si>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</si>
  <si>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</si>
  <si>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</si>
  <si>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</si>
  <si>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</si>
  <si>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</si>
  <si>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</si>
  <si>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</si>
  <si>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</si>
  <si>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</si>
  <si>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</si>
  <si>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</si>
  <si>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</si>
  <si>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</si>
  <si>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</si>
  <si>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</si>
  <si>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</si>
  <si>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</si>
  <si>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</si>
  <si>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</si>
  <si>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</si>
  <si>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</si>
  <si>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</si>
  <si>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</si>
  <si>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</si>
  <si>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</si>
  <si>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</si>
  <si>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</si>
  <si>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</si>
  <si>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</si>
  <si>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</si>
  <si>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</si>
  <si>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</si>
  <si>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</si>
  <si>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</si>
  <si>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</si>
  <si>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</si>
  <si>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</si>
  <si>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</si>
  <si>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</si>
  <si>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</si>
  <si>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</si>
  <si>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</si>
  <si>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</si>
  <si>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</si>
  <si>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</si>
  <si>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</si>
  <si>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</si>
  <si>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</si>
  <si>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</si>
  <si>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</si>
  <si>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</si>
  <si>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</si>
  <si>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</si>
  <si>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</si>
  <si>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</si>
  <si>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</si>
  <si>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</si>
  <si>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</si>
  <si>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</si>
  <si>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</si>
  <si>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</si>
  <si>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</si>
  <si>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</si>
  <si>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</si>
  <si>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</si>
  <si>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</si>
  <si>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</si>
  <si>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</si>
  <si>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</si>
  <si>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</si>
  <si>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</si>
  <si>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</si>
  <si>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</si>
  <si>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</si>
  <si>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</si>
  <si>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</si>
  <si>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</si>
  <si>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</si>
  <si>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</si>
  <si>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</si>
  <si>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</si>
  <si>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</si>
  <si>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</si>
  <si>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</si>
  <si>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</si>
  <si>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</si>
  <si>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</si>
  <si>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</si>
  <si>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</si>
  <si>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</si>
  <si>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</si>
  <si>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</si>
  <si>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</si>
  <si>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</si>
  <si>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</si>
  <si>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</si>
  <si>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</si>
  <si>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</si>
  <si>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</si>
  <si>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</si>
  <si>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</si>
  <si>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</si>
  <si>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</si>
  <si>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</si>
  <si>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</si>
  <si>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</si>
  <si>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</si>
  <si>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</si>
  <si>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</si>
  <si>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</si>
  <si>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</si>
  <si>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</si>
  <si>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</si>
  <si>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</si>
  <si>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</si>
  <si>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</si>
  <si>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</si>
  <si>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</si>
  <si>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</si>
  <si>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</si>
  <si>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</si>
  <si>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</si>
  <si>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</si>
  <si>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</si>
  <si>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</si>
  <si>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</si>
  <si>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</si>
  <si>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</si>
  <si>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</si>
  <si>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</si>
  <si>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</si>
  <si>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</si>
  <si>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</si>
  <si>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</si>
  <si>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</si>
  <si>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</si>
  <si>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</si>
  <si>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</si>
  <si>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</si>
  <si>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</si>
  <si>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</si>
  <si>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</si>
  <si>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</si>
  <si>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</si>
  <si>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</si>
  <si>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</si>
  <si>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</si>
  <si>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</si>
  <si>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</si>
  <si>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</si>
  <si>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</si>
  <si>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</si>
  <si>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</si>
  <si>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</si>
  <si>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</si>
  <si>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</si>
  <si>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</si>
  <si>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</si>
  <si>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</si>
  <si>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</si>
  <si>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</si>
  <si>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</si>
  <si>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</si>
  <si>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</si>
  <si>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</si>
  <si>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</si>
  <si>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</si>
  <si>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</si>
  <si>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</si>
  <si>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</si>
  <si>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</si>
  <si>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</si>
  <si>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</si>
  <si>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</si>
  <si>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</si>
  <si>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</si>
  <si>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</si>
  <si>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</si>
  <si>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</si>
  <si>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</si>
  <si>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</si>
  <si>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</si>
  <si>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</si>
  <si>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</si>
  <si>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</si>
  <si>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</si>
  <si>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</si>
  <si>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</si>
  <si>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</si>
  <si>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</si>
  <si>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</si>
  <si>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</si>
  <si>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</si>
  <si>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</si>
  <si>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</si>
  <si>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</si>
  <si>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</si>
  <si>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</si>
  <si>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</si>
  <si>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</si>
  <si>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</si>
  <si>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</si>
  <si>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</si>
  <si>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</si>
  <si>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</si>
  <si>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</si>
  <si>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</si>
  <si>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</si>
  <si>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</si>
  <si>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</si>
  <si>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</si>
  <si>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</si>
  <si>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</si>
  <si>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</si>
  <si>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</si>
  <si>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</si>
  <si>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</si>
  <si>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</si>
  <si>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</si>
  <si>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</si>
  <si>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</si>
  <si>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</si>
  <si>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</si>
  <si>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</si>
  <si>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</si>
  <si>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</si>
  <si>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</si>
  <si>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</si>
  <si>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</si>
  <si>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</si>
  <si>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</si>
  <si>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</si>
  <si>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</si>
  <si>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</si>
  <si>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</si>
  <si>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</si>
  <si>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</si>
  <si>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</si>
  <si>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</si>
  <si>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</si>
  <si>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</si>
  <si>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</si>
  <si>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</si>
  <si>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</si>
  <si>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</si>
  <si>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</si>
  <si>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</si>
  <si>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</si>
  <si>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</si>
  <si>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</si>
  <si>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</si>
  <si>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</si>
  <si>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</si>
  <si>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</si>
  <si>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</si>
  <si>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</si>
  <si>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</si>
  <si>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</si>
  <si>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</si>
  <si>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</si>
  <si>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</si>
  <si>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</si>
  <si>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</si>
  <si>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</si>
  <si>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</si>
  <si>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</si>
  <si>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</si>
  <si>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</si>
  <si>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</si>
  <si>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</si>
  <si>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</si>
  <si>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</si>
  <si>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</si>
  <si>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</si>
  <si>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</si>
  <si>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</si>
  <si>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</si>
  <si>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</si>
  <si>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</si>
  <si>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</si>
  <si>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</si>
  <si>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</si>
  <si>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</si>
  <si>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</si>
  <si>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</si>
  <si>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</si>
  <si>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</si>
  <si>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</si>
  <si>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</si>
  <si>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</si>
  <si>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</si>
  <si>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</si>
  <si>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</si>
  <si>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</si>
  <si>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</si>
  <si>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</si>
  <si>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</si>
  <si>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</si>
  <si>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</si>
  <si>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</si>
  <si>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</si>
  <si>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</si>
  <si>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</si>
  <si>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</si>
  <si>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</si>
  <si>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</si>
  <si>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</si>
  <si>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</si>
  <si>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</si>
  <si>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</si>
  <si>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</si>
  <si>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</si>
  <si>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</si>
  <si>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</si>
  <si>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</si>
  <si>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</si>
  <si>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</si>
  <si>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</si>
  <si>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</si>
  <si>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</si>
  <si>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</si>
  <si>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</si>
  <si>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</si>
  <si>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</si>
  <si>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</si>
  <si>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</si>
  <si>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</si>
  <si>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</si>
  <si>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</si>
  <si>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</si>
  <si>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</si>
  <si>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</si>
  <si>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</si>
  <si>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</si>
  <si>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</si>
  <si>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</si>
  <si>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</si>
  <si>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</si>
  <si>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</si>
  <si>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</si>
  <si>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</si>
  <si>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</si>
  <si>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</si>
  <si>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</si>
  <si>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</si>
  <si>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</si>
  <si>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</si>
  <si>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</si>
  <si>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</si>
  <si>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</si>
  <si>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</si>
  <si>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</si>
  <si>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</si>
  <si>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</si>
  <si>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</si>
  <si>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</si>
  <si>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</si>
  <si>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</si>
  <si>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</si>
  <si>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</si>
  <si>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</si>
  <si>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</si>
  <si>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</si>
  <si>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</si>
  <si>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</si>
  <si>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</si>
  <si>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</si>
  <si>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</si>
  <si>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</si>
  <si>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</si>
  <si>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</si>
  <si>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</si>
  <si>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</si>
  <si>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</si>
  <si>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</si>
  <si>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</si>
  <si>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</si>
  <si>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</si>
  <si>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</si>
  <si>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</si>
  <si>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</si>
  <si>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</si>
  <si>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</si>
  <si>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</si>
  <si>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</si>
  <si>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</si>
  <si>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</si>
  <si>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</si>
  <si>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</si>
  <si>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</si>
  <si>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</si>
  <si>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</si>
  <si>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</si>
  <si>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</si>
  <si>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</si>
  <si>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</si>
  <si>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</si>
  <si>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</si>
  <si>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</si>
  <si>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</si>
  <si>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</si>
  <si>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</si>
  <si>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</si>
  <si>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</si>
  <si>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</si>
  <si>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</si>
  <si>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</si>
  <si>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</si>
  <si>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</si>
  <si>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</si>
  <si>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</si>
  <si>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</si>
  <si>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</si>
  <si>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</si>
  <si>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</si>
  <si>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</si>
  <si>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</si>
  <si>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</si>
  <si>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</si>
  <si>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</si>
  <si>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</si>
  <si>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</si>
  <si>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</si>
  <si>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</si>
  <si>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</si>
  <si>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</si>
  <si>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</si>
  <si>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</si>
  <si>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</si>
  <si>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</si>
  <si>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</si>
  <si>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</si>
  <si>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</si>
  <si>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</si>
  <si>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</si>
  <si>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</si>
  <si>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</si>
  <si>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</si>
  <si>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</si>
  <si>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</si>
  <si>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</si>
  <si>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</si>
  <si>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</si>
  <si>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</si>
  <si>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</si>
  <si>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</si>
  <si>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</si>
  <si>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</si>
  <si>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</si>
  <si>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</si>
  <si>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</si>
  <si>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</si>
  <si>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</si>
  <si>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</si>
  <si>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</si>
  <si>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</si>
  <si>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</si>
  <si>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</si>
  <si>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</si>
  <si>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</si>
  <si>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</si>
  <si>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</si>
  <si>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</si>
  <si>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</si>
  <si>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</si>
  <si>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</si>
  <si>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</si>
  <si>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</si>
  <si>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</si>
  <si>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</si>
  <si>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</si>
  <si>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</si>
  <si>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</si>
  <si>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</si>
  <si>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</si>
  <si>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</si>
  <si>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</si>
  <si>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</si>
  <si>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</si>
  <si>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</si>
  <si>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</si>
  <si>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</si>
  <si>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</si>
  <si>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</si>
  <si>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</si>
  <si>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</si>
  <si>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</si>
  <si>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</si>
  <si>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</si>
  <si>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</si>
  <si>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</si>
  <si>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</si>
  <si>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</si>
  <si>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</si>
  <si>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</si>
  <si>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</si>
  <si>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</si>
  <si>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</si>
  <si>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</si>
  <si>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</si>
  <si>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</si>
  <si>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</si>
  <si>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</si>
  <si>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</si>
  <si>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</si>
  <si>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</si>
  <si>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</si>
  <si>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</si>
  <si>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</si>
  <si>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</si>
  <si>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</si>
  <si>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</si>
  <si>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</si>
  <si>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</si>
  <si>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</si>
  <si>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</si>
  <si>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</si>
  <si>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</si>
  <si>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</si>
  <si>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</si>
  <si>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</si>
  <si>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</si>
  <si>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</si>
  <si>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</si>
  <si>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</si>
  <si>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</si>
  <si>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</si>
  <si>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</si>
  <si>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</si>
  <si>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</si>
  <si>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</si>
  <si>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</si>
  <si>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</si>
  <si>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</si>
  <si>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</si>
  <si>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</si>
  <si>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</si>
  <si>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</si>
  <si>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</si>
  <si>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</si>
  <si>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</si>
  <si>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</si>
  <si>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</si>
  <si>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</si>
  <si>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</si>
  <si>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</si>
  <si>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</si>
  <si>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</si>
  <si>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</si>
  <si>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</si>
  <si>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</si>
  <si>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</si>
  <si>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</si>
  <si>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</si>
  <si>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</si>
  <si>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</si>
  <si>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</si>
  <si>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</si>
  <si>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</si>
  <si>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</si>
  <si>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</si>
  <si>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</si>
  <si>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</si>
  <si>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</si>
  <si>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</si>
  <si>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</si>
  <si>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</si>
  <si>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</si>
  <si>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</si>
  <si>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</si>
  <si>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</si>
  <si>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</si>
  <si>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</si>
  <si>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</si>
  <si>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</si>
  <si>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</si>
  <si>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</si>
  <si>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</si>
  <si>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</si>
  <si>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</si>
  <si>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</si>
  <si>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</si>
  <si>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</si>
  <si>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</si>
  <si>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</si>
  <si>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</si>
  <si>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</si>
  <si>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</si>
  <si>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</si>
  <si>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</si>
  <si>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</si>
  <si>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</si>
  <si>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</si>
  <si>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</si>
  <si>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</si>
  <si>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</si>
  <si>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</si>
  <si>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</si>
  <si>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</si>
  <si>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</si>
  <si>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</si>
  <si>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</si>
  <si>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</si>
  <si>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</si>
  <si>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</si>
  <si>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</si>
  <si>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</si>
  <si>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</si>
  <si>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</si>
  <si>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</si>
  <si>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</si>
  <si>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</si>
  <si>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</si>
  <si>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</si>
  <si>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</si>
  <si>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</si>
  <si>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</si>
  <si>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</si>
  <si>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</si>
  <si>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</si>
  <si>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</si>
  <si>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</si>
  <si>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</si>
  <si>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</si>
  <si>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</si>
  <si>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</si>
  <si>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</si>
  <si>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</si>
  <si>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</si>
  <si>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</si>
  <si>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</si>
  <si>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</si>
  <si>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</si>
  <si>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</si>
  <si>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</si>
  <si>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</si>
  <si>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</si>
  <si>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</si>
  <si>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</si>
  <si>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</si>
  <si>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</si>
  <si>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</si>
  <si>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</si>
  <si>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</si>
  <si>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</si>
  <si>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</si>
  <si>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</si>
  <si>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</si>
  <si>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</si>
  <si>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</si>
  <si>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</si>
  <si>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</si>
  <si>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</si>
  <si>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</si>
  <si>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</si>
  <si>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</si>
  <si>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</si>
  <si>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</si>
  <si>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</si>
  <si>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</si>
  <si>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</si>
  <si>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</si>
  <si>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</si>
  <si>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</si>
  <si>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</si>
  <si>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</si>
  <si>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</si>
  <si>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</si>
  <si>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</si>
  <si>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</si>
  <si>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</si>
  <si>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</si>
  <si>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</si>
  <si>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</si>
  <si>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</si>
  <si>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</si>
  <si>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</si>
  <si>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</si>
  <si>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</si>
  <si>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</si>
  <si>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</si>
  <si>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</si>
  <si>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</si>
  <si>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</si>
  <si>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</si>
  <si>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</si>
  <si>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</si>
  <si>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</si>
  <si>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</si>
  <si>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</si>
  <si>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</si>
  <si>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</si>
  <si>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</si>
  <si>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</si>
  <si>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</si>
  <si>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</si>
  <si>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</si>
  <si>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</si>
  <si>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</si>
  <si>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</si>
  <si>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</si>
  <si>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</si>
  <si>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</si>
  <si>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</si>
  <si>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</si>
  <si>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</si>
  <si>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</si>
  <si>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</si>
  <si>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</si>
  <si>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</si>
  <si>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</si>
  <si>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</si>
  <si>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</si>
  <si>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</si>
  <si>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</si>
  <si>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</si>
  <si>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</si>
  <si>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</si>
  <si>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</si>
  <si>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</si>
  <si>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</si>
  <si>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</si>
  <si>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</si>
  <si>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</si>
  <si>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</si>
  <si>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</si>
  <si>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</si>
  <si>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</si>
  <si>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</si>
  <si>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</si>
  <si>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</si>
  <si>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</si>
  <si>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</si>
  <si>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</si>
  <si>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</si>
  <si>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</si>
  <si>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</si>
  <si>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</si>
  <si>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</si>
  <si>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</si>
  <si>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</si>
  <si>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</si>
  <si>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</si>
  <si>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</si>
  <si>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</si>
  <si>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</si>
  <si>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</si>
  <si>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</si>
  <si>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</si>
  <si>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</si>
  <si>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</si>
  <si>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</si>
  <si>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</si>
  <si>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</si>
  <si>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</si>
  <si>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</si>
  <si>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</si>
  <si>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</si>
  <si>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</si>
  <si>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</si>
  <si>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</si>
  <si>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</si>
  <si>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</si>
  <si>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</si>
  <si>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</si>
  <si>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</si>
  <si>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</si>
  <si>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</si>
  <si>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</si>
  <si>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</si>
  <si>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</si>
  <si>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</si>
  <si>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</si>
  <si>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</si>
  <si>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</si>
  <si>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</si>
  <si>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</si>
  <si>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</si>
  <si>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</si>
  <si>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</si>
  <si>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</si>
  <si>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</si>
  <si>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</si>
  <si>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</si>
  <si>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</si>
  <si>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</si>
  <si>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</si>
  <si>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</si>
  <si>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</si>
  <si>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</si>
  <si>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</si>
  <si>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</si>
  <si>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</si>
  <si>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</si>
  <si>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</si>
  <si>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</si>
  <si>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</si>
  <si>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</si>
  <si>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</si>
  <si>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</si>
  <si>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</si>
  <si>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</si>
  <si>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</si>
  <si>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</si>
  <si>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</si>
  <si>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</si>
  <si>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</si>
  <si>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</si>
  <si>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</si>
  <si>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</si>
  <si>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</si>
  <si>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</si>
  <si>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</si>
  <si>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</si>
  <si>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</si>
  <si>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</si>
  <si>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</si>
  <si>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</si>
  <si>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</si>
  <si>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</si>
  <si>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</si>
  <si>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</si>
  <si>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</si>
  <si>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</si>
  <si>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</si>
  <si>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</si>
  <si>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</si>
  <si>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</si>
  <si>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</si>
  <si>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</si>
  <si>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</si>
  <si>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</si>
  <si>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</si>
  <si>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</si>
  <si>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</si>
  <si>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</si>
  <si>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</si>
  <si>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</si>
  <si>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</si>
  <si>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</si>
  <si>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</si>
  <si>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</si>
  <si>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</si>
  <si>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</si>
  <si>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</si>
  <si>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</si>
  <si>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</si>
  <si>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</si>
  <si>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</si>
  <si>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</si>
  <si>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</si>
  <si>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</si>
  <si>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</si>
  <si>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</si>
  <si>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</si>
  <si>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</si>
  <si>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</si>
  <si>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</si>
  <si>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</si>
  <si>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</si>
  <si>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</si>
  <si>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</si>
  <si>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</si>
  <si>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</si>
  <si>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</si>
  <si>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</si>
  <si>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</si>
  <si>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</si>
  <si>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</si>
  <si>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</si>
  <si>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</si>
  <si>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</si>
  <si>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</si>
  <si>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</si>
  <si>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</si>
  <si>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</si>
  <si>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</si>
  <si>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</si>
  <si>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</si>
  <si>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</si>
  <si>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</si>
  <si>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</si>
  <si>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</si>
  <si>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</si>
  <si>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</si>
  <si>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</si>
  <si>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</si>
  <si>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</si>
  <si>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</si>
  <si>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</si>
  <si>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</si>
  <si>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</si>
  <si>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</si>
  <si>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</si>
  <si>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</si>
  <si>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</si>
  <si>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</si>
  <si>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</si>
  <si>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</si>
  <si>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</si>
  <si>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</si>
  <si>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</si>
  <si>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</si>
  <si>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</si>
  <si>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</si>
  <si>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</si>
  <si>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</si>
  <si>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</si>
  <si>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</si>
  <si>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</si>
  <si>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</si>
  <si>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</si>
  <si>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</si>
  <si>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</si>
  <si>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</si>
  <si>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</si>
  <si>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</si>
  <si>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</si>
  <si>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</si>
  <si>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</si>
  <si>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</si>
  <si>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</si>
  <si>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</si>
  <si>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</si>
  <si>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</si>
  <si>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</si>
  <si>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</si>
  <si>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</si>
  <si>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</si>
  <si>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</si>
  <si>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</si>
  <si>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</si>
  <si>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</si>
  <si>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</si>
  <si>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</si>
  <si>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</si>
  <si>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</si>
  <si>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</si>
  <si>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</si>
  <si>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</si>
  <si>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</si>
  <si>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</si>
  <si>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</si>
  <si>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</si>
  <si>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</si>
  <si>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</si>
  <si>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</si>
  <si>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</si>
  <si>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</si>
  <si>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</si>
  <si>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</si>
  <si>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</si>
  <si>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</si>
  <si>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</si>
  <si>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</si>
  <si>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</si>
  <si>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</si>
  <si>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</si>
  <si>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</si>
  <si>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</si>
  <si>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</si>
  <si>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</si>
  <si>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</si>
  <si>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</si>
  <si>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</si>
  <si>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</si>
  <si>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</si>
  <si>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</si>
  <si>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</si>
  <si>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</si>
  <si>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</si>
  <si>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</si>
  <si>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</si>
  <si>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</si>
  <si>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</si>
  <si>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</si>
  <si>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</si>
  <si>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</si>
  <si>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</si>
  <si>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</si>
  <si>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</si>
  <si>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</si>
  <si>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</si>
  <si>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</si>
  <si>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</si>
  <si>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</si>
  <si>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</si>
  <si>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</si>
  <si>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</si>
  <si>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</si>
  <si>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</si>
  <si>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</si>
  <si>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</si>
  <si>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</si>
  <si>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</si>
  <si>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</si>
  <si>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</si>
  <si>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</si>
  <si>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</si>
  <si>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</si>
  <si>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</si>
  <si>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</si>
  <si>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</si>
  <si>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</si>
  <si>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</si>
  <si>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</si>
  <si>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</si>
  <si>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</si>
  <si>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</si>
  <si>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</si>
  <si>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</si>
  <si>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</si>
  <si>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</si>
  <si>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</si>
  <si>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</si>
  <si>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</si>
  <si>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</si>
  <si>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</si>
  <si>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</si>
  <si>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</si>
  <si>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</si>
  <si>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</si>
  <si>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</si>
  <si>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</si>
  <si>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</si>
  <si>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</si>
  <si>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</si>
  <si>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</si>
  <si>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</si>
  <si>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</si>
  <si>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</si>
  <si>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</si>
  <si>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</si>
  <si>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</si>
  <si>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</si>
  <si>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</si>
  <si>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</si>
  <si>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</si>
  <si>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</si>
  <si>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</si>
  <si>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</si>
  <si>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</si>
  <si>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</si>
  <si>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</si>
  <si>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</si>
  <si>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</si>
  <si>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</si>
  <si>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</si>
  <si>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</si>
  <si>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</si>
  <si>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</si>
  <si>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</si>
  <si>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</si>
  <si>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</si>
  <si>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</si>
  <si>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</si>
  <si>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</si>
  <si>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</si>
  <si>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</si>
  <si>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</si>
  <si>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</si>
  <si>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</si>
  <si>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</si>
  <si>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</si>
  <si>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</si>
  <si>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</si>
  <si>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</si>
  <si>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</si>
  <si>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</si>
  <si>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</si>
  <si>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</si>
  <si>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</si>
  <si>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</si>
  <si>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</si>
  <si>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</si>
  <si>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</si>
  <si>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</si>
  <si>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</si>
  <si>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</si>
  <si>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</si>
  <si>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</si>
  <si>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</si>
  <si>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</si>
  <si>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</si>
  <si>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</si>
  <si>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</si>
  <si>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</si>
  <si>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</si>
  <si>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</si>
  <si>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</si>
  <si>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</si>
  <si>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</si>
  <si>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</si>
  <si>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</si>
  <si>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</si>
  <si>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</si>
  <si>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</si>
  <si>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</si>
  <si>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</si>
  <si>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</si>
  <si>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</si>
  <si>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</si>
  <si>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</si>
  <si>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</si>
  <si>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</si>
  <si>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</si>
  <si>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</si>
  <si>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</si>
  <si>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</si>
  <si>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</si>
  <si>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</si>
  <si>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</si>
  <si>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</si>
  <si>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</si>
  <si>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</si>
  <si>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</si>
  <si>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</si>
  <si>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</si>
  <si>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</si>
  <si>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</si>
  <si>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</si>
  <si>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</si>
  <si>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</si>
  <si>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</si>
  <si>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</si>
  <si>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</si>
  <si>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</si>
  <si>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</si>
  <si>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</si>
  <si>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</si>
  <si>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</si>
  <si>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</si>
  <si>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</si>
  <si>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</si>
  <si>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</si>
  <si>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</si>
  <si>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</si>
  <si>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</si>
  <si>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</si>
  <si>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</si>
  <si>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</si>
  <si>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</si>
  <si>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</si>
  <si>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</si>
  <si>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</si>
  <si>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</si>
  <si>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</si>
  <si>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</si>
  <si>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</si>
  <si>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</si>
  <si>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</si>
  <si>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</si>
  <si>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</si>
  <si>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</si>
  <si>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</si>
  <si>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</si>
  <si>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</si>
  <si>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</si>
  <si>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</si>
  <si>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</si>
  <si>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</si>
  <si>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</si>
  <si>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</si>
  <si>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</si>
  <si>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</si>
  <si>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</si>
  <si>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</si>
  <si>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</si>
  <si>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</si>
  <si>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</si>
  <si>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</si>
  <si>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</si>
  <si>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</si>
  <si>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</si>
  <si>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</si>
  <si>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</si>
  <si>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</si>
  <si>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</si>
  <si>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</si>
  <si>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</si>
  <si>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</si>
  <si>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</si>
  <si>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</si>
  <si>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</si>
  <si>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</si>
  <si>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</si>
  <si>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</si>
  <si>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</si>
  <si>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</si>
  <si>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</si>
  <si>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</si>
  <si>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</si>
  <si>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</si>
  <si>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</si>
  <si>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</si>
  <si>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</si>
  <si>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</si>
  <si>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</si>
  <si>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</si>
  <si>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</si>
  <si>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</si>
  <si>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</si>
  <si>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</si>
  <si>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</si>
  <si>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</si>
  <si>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</si>
  <si>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</si>
  <si>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</si>
  <si>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</si>
  <si>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</si>
  <si>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</si>
  <si>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</si>
  <si>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</si>
  <si>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</si>
  <si>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</si>
  <si>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</si>
  <si>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</si>
  <si>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</si>
  <si>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</si>
  <si>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</si>
  <si>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</si>
  <si>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</si>
  <si>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</si>
  <si>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</si>
  <si>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</si>
  <si>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</si>
  <si>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</si>
  <si>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</si>
  <si>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</si>
  <si>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</si>
  <si>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</si>
  <si>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</si>
  <si>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</si>
  <si>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</si>
  <si>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</si>
  <si>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</si>
  <si>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</si>
  <si>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</si>
  <si>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</si>
  <si>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</si>
  <si>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</si>
  <si>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</si>
  <si>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</si>
  <si>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</si>
  <si>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</si>
  <si>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</si>
  <si>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</si>
  <si>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</si>
  <si>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</si>
  <si>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</si>
  <si>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</si>
  <si>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</si>
  <si>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</si>
  <si>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</si>
  <si>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</si>
  <si>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</si>
  <si>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</si>
  <si>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</si>
  <si>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</si>
  <si>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</si>
  <si>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</si>
  <si>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</si>
  <si>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</si>
  <si>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</si>
  <si>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</si>
  <si>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</si>
  <si>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</si>
  <si>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</si>
  <si>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</si>
  <si>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</si>
  <si>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</si>
  <si>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</si>
  <si>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</si>
  <si>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</si>
  <si>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</si>
  <si>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</si>
  <si>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</si>
  <si>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</si>
  <si>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</si>
  <si>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</si>
  <si>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</si>
  <si>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</si>
  <si>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</si>
  <si>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</si>
  <si>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</si>
  <si>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</si>
  <si>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</si>
  <si>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</si>
  <si>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</si>
  <si>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</si>
  <si>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</si>
  <si>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</si>
  <si>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</si>
  <si>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</si>
  <si>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</si>
  <si>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</si>
  <si>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</si>
  <si>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</si>
  <si>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</si>
  <si>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</si>
  <si>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</si>
  <si>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</si>
  <si>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</si>
  <si>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</si>
  <si>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</si>
  <si>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</si>
  <si>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</si>
  <si>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</si>
  <si>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</si>
  <si>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</si>
  <si>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</si>
  <si>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</si>
  <si>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</si>
  <si>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</si>
  <si>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</si>
  <si>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</si>
  <si>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</si>
  <si>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</si>
  <si>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</si>
  <si>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</si>
  <si>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</si>
  <si>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</si>
  <si>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</si>
  <si>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</si>
  <si>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</si>
  <si>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</si>
  <si>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</si>
  <si>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</si>
  <si>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</si>
  <si>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</si>
  <si>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</si>
  <si>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</si>
  <si>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</si>
  <si>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</si>
  <si>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</si>
  <si>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</si>
  <si>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</si>
  <si>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</si>
  <si>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</si>
  <si>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</si>
  <si>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</si>
  <si>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</si>
  <si>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</si>
  <si>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</si>
  <si>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</si>
  <si>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</si>
  <si>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</si>
  <si>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</si>
  <si>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</si>
  <si>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</si>
  <si>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</si>
  <si>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</si>
  <si>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</si>
  <si>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</si>
  <si>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</si>
  <si>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</si>
  <si>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</si>
  <si>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</si>
  <si>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</si>
  <si>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</si>
  <si>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</si>
  <si>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</si>
  <si>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</si>
  <si>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</si>
  <si>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</si>
  <si>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</si>
  <si>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</si>
  <si>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</si>
  <si>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</si>
  <si>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</si>
  <si>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</si>
  <si>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</si>
  <si>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</si>
  <si>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</si>
  <si>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</si>
  <si>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</si>
  <si>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</si>
  <si>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</si>
  <si>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</si>
  <si>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</si>
  <si>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</si>
  <si>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</si>
  <si>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</si>
  <si>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</si>
  <si>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</si>
  <si>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</si>
  <si>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</si>
  <si>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</si>
  <si>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</si>
  <si>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</si>
  <si>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</si>
  <si>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</si>
  <si>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</si>
  <si>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</si>
  <si>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</si>
  <si>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</si>
  <si>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</si>
  <si>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</si>
  <si>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</si>
  <si>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</si>
  <si>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</si>
  <si>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</si>
  <si>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</si>
  <si>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</si>
  <si>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</si>
  <si>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</si>
  <si>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</si>
  <si>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</si>
  <si>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</si>
  <si>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</si>
  <si>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</si>
  <si>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</si>
  <si>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</si>
  <si>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</si>
  <si>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</si>
  <si>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</si>
  <si>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</si>
  <si>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</si>
  <si>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</si>
  <si>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</si>
  <si>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</si>
  <si>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</si>
  <si>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</si>
  <si>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</si>
  <si>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</si>
  <si>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</si>
  <si>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</si>
  <si>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</si>
  <si>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</si>
  <si>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</si>
  <si>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</si>
  <si>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</si>
  <si>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</si>
  <si>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</si>
  <si>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</si>
  <si>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</si>
  <si>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</si>
  <si>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</si>
  <si>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</si>
  <si>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</si>
  <si>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</si>
  <si>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</si>
  <si>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</si>
  <si>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</si>
  <si>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</si>
  <si>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</si>
  <si>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</si>
  <si>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</si>
  <si>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</si>
  <si>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</si>
  <si>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</si>
  <si>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</si>
  <si>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</si>
  <si>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</si>
  <si>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</si>
  <si>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</si>
  <si>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</si>
  <si>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</si>
  <si>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</si>
  <si>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</si>
  <si>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</si>
  <si>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</si>
  <si>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</si>
  <si>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</si>
  <si>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</si>
  <si>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</si>
  <si>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</si>
  <si>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</si>
  <si>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</si>
  <si>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</si>
  <si>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</si>
  <si>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</si>
  <si>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</si>
  <si>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</si>
  <si>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</si>
  <si>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</si>
  <si>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</si>
  <si>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</si>
  <si>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</si>
  <si>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</si>
  <si>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</si>
  <si>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</si>
  <si>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</si>
  <si>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</si>
  <si>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</si>
  <si>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</si>
  <si>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</si>
  <si>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</si>
  <si>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</si>
  <si>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</si>
  <si>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</si>
  <si>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</si>
  <si>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</si>
  <si>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</si>
  <si>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</si>
  <si>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</si>
  <si>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</si>
  <si>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</si>
  <si>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</si>
  <si>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</si>
  <si>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</si>
  <si>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</si>
  <si>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</si>
  <si>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</si>
  <si>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</si>
  <si>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</si>
  <si>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</si>
  <si>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</si>
  <si>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</si>
  <si>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</si>
  <si>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</si>
  <si>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</si>
  <si>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</si>
  <si>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</si>
  <si>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</si>
  <si>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</si>
  <si>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</si>
  <si>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</si>
  <si>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</si>
  <si>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</si>
  <si>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</si>
  <si>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</si>
  <si>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</si>
  <si>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</si>
  <si>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</si>
  <si>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</si>
  <si>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</si>
  <si>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</si>
  <si>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</si>
  <si>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</si>
  <si>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</si>
  <si>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</si>
  <si>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</si>
  <si>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</si>
  <si>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</si>
  <si>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</si>
  <si>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</si>
  <si>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</si>
  <si>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</si>
  <si>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</si>
  <si>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</si>
  <si>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</si>
  <si>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</si>
  <si>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</si>
  <si>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</si>
  <si>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</si>
  <si>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</si>
  <si>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</si>
  <si>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</si>
  <si>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</si>
  <si>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</si>
  <si>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</si>
  <si>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</si>
  <si>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</si>
  <si>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</si>
  <si>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</si>
  <si>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</si>
  <si>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</si>
  <si>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</si>
  <si>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</si>
  <si>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</si>
  <si>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</si>
  <si>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</si>
  <si>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</si>
  <si>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</si>
  <si>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</si>
  <si>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</si>
  <si>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</si>
  <si>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</si>
  <si>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</si>
  <si>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</si>
  <si>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</si>
  <si>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</si>
  <si>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</si>
  <si>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</si>
  <si>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</si>
  <si>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</si>
  <si>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</si>
  <si>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</si>
  <si>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</si>
  <si>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</si>
  <si>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</si>
  <si>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</si>
  <si>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</si>
  <si>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</si>
  <si>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</si>
  <si>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</si>
  <si>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</si>
  <si>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</si>
  <si>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</si>
  <si>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</si>
  <si>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</si>
  <si>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</si>
  <si>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</si>
  <si>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</si>
  <si>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</si>
  <si>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</si>
  <si>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</si>
  <si>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</si>
  <si>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</si>
  <si>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</si>
  <si>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</si>
  <si>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</si>
  <si>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</si>
  <si>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</si>
  <si>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</si>
  <si>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</si>
  <si>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</si>
  <si>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</si>
  <si>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</si>
  <si>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</si>
  <si>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</si>
  <si>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</si>
  <si>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</si>
  <si>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</si>
  <si>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</si>
  <si>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</si>
  <si>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</si>
  <si>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</si>
  <si>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</si>
  <si>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</si>
  <si>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</si>
  <si>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</si>
  <si>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</si>
  <si>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</si>
  <si>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</si>
  <si>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</si>
  <si>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</si>
  <si>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</si>
  <si>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</si>
  <si>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</si>
  <si>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</si>
  <si>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</si>
  <si>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</si>
  <si>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</si>
  <si>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</si>
  <si>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</si>
  <si>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</si>
  <si>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</si>
  <si>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</si>
  <si>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</si>
  <si>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</si>
  <si>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</si>
  <si>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</si>
  <si>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</si>
  <si>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</si>
  <si>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</si>
  <si>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</si>
  <si>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</si>
  <si>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</si>
  <si>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</si>
  <si>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</si>
  <si>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</si>
  <si>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</si>
  <si>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</si>
  <si>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</si>
  <si>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</si>
  <si>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</si>
  <si>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</si>
  <si>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</si>
  <si>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</si>
  <si>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</si>
  <si>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</si>
  <si>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</si>
  <si>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</si>
  <si>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</si>
  <si>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</si>
  <si>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</si>
  <si>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</si>
  <si>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</si>
  <si>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</si>
  <si>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</si>
  <si>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</si>
  <si>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</si>
  <si>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</si>
  <si>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</si>
  <si>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</si>
  <si>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</si>
  <si>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</si>
  <si>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</si>
  <si>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</si>
  <si>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</si>
  <si>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</si>
  <si>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</si>
  <si>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</si>
  <si>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</si>
  <si>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</si>
  <si>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</si>
  <si>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</si>
  <si>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</si>
  <si>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</si>
  <si>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</si>
  <si>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</si>
  <si>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</si>
  <si>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</si>
  <si>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</si>
  <si>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</si>
  <si>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</si>
  <si>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</si>
  <si>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</si>
  <si>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</si>
  <si>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</si>
  <si>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</si>
  <si>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</si>
  <si>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</si>
  <si>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</si>
  <si>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</si>
  <si>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</si>
  <si>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</si>
  <si>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</si>
  <si>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</si>
  <si>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</si>
  <si>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</si>
  <si>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</si>
  <si>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</si>
  <si>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</si>
  <si>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</si>
  <si>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</si>
  <si>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</si>
  <si>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</si>
  <si>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</si>
  <si>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</si>
  <si>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</si>
  <si>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</si>
  <si>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</si>
  <si>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</si>
  <si>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</si>
  <si>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</si>
  <si>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</si>
  <si>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</si>
  <si>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</si>
  <si>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</si>
  <si>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</si>
  <si>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</si>
  <si>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</si>
  <si>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</si>
  <si>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</si>
  <si>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</si>
  <si>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</si>
  <si>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</si>
  <si>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</si>
  <si>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</si>
  <si>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</si>
  <si>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</si>
  <si>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</si>
  <si>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</si>
  <si>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</si>
  <si>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</si>
  <si>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</si>
  <si>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</si>
  <si>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</si>
  <si>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</si>
  <si>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</si>
  <si>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</si>
  <si>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</si>
  <si>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</si>
  <si>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</si>
  <si>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</si>
  <si>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</si>
  <si>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</si>
  <si>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</si>
  <si>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</si>
  <si>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</si>
  <si>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</si>
  <si>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</si>
  <si>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</si>
  <si>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</si>
  <si>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</si>
  <si>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</si>
  <si>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</si>
  <si>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</si>
  <si>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</si>
  <si>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</si>
  <si>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</si>
  <si>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</si>
  <si>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</si>
  <si>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</si>
  <si>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</si>
  <si>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</si>
  <si>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</si>
  <si>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</si>
  <si>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</si>
  <si>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</si>
  <si>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</si>
  <si>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</si>
  <si>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</si>
  <si>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</si>
  <si>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</si>
  <si>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</si>
  <si>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</si>
  <si>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</si>
  <si>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</si>
  <si>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</si>
  <si>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</si>
  <si>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</si>
  <si>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</si>
  <si>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</si>
  <si>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</si>
  <si>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</si>
  <si>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</si>
  <si>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</si>
  <si>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</si>
  <si>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</si>
  <si>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</si>
  <si>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</si>
  <si>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</si>
  <si>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</si>
  <si>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</si>
  <si>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</si>
  <si>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</si>
  <si>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</si>
  <si>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</si>
  <si>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</si>
  <si>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</si>
  <si>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</si>
  <si>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</si>
  <si>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</si>
  <si>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</si>
  <si>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</si>
  <si>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</si>
  <si>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</si>
  <si>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</si>
  <si>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</si>
  <si>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</si>
  <si>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</si>
  <si>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</si>
  <si>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</si>
  <si>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</si>
  <si>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</si>
  <si>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</si>
  <si>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</si>
  <si>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</si>
  <si>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</si>
  <si>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</si>
  <si>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</si>
  <si>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</si>
  <si>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</si>
  <si>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</si>
  <si>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</si>
  <si>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</si>
  <si>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</si>
  <si>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</si>
  <si>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</si>
  <si>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</si>
  <si>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</si>
  <si>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</si>
  <si>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</si>
  <si>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</si>
  <si>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</si>
  <si>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</si>
  <si>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</si>
  <si>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</si>
  <si>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</si>
  <si>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</si>
  <si>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</si>
  <si>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</si>
  <si>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</si>
  <si>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</si>
  <si>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</si>
  <si>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</si>
  <si>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</si>
  <si>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</si>
  <si>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</si>
  <si>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</si>
  <si>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</si>
  <si>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</si>
  <si>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</si>
  <si>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</si>
  <si>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</si>
  <si>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</si>
  <si>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</si>
  <si>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</si>
  <si>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</si>
  <si>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</si>
  <si>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</si>
  <si>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</si>
  <si>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</si>
  <si>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</si>
  <si>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</si>
  <si>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</si>
  <si>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</si>
  <si>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</si>
  <si>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</si>
  <si>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</si>
  <si>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</si>
  <si>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</si>
  <si>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</si>
  <si>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</si>
  <si>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</si>
  <si>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</si>
  <si>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</si>
  <si>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</si>
  <si>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</si>
  <si>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</si>
  <si>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</si>
  <si>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</si>
  <si>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</si>
  <si>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</si>
  <si>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</si>
  <si>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</si>
  <si>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</si>
  <si>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</si>
  <si>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</si>
  <si>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</si>
  <si>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</si>
  <si>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</si>
  <si>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</si>
  <si>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</si>
  <si>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</si>
  <si>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</si>
  <si>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</si>
  <si>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</si>
  <si>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</si>
  <si>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</si>
  <si>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</si>
  <si>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</si>
  <si>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</si>
  <si>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</si>
  <si>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</si>
  <si>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</si>
  <si>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</si>
  <si>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</si>
  <si>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</si>
  <si>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</si>
  <si>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</si>
  <si>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</si>
  <si>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</si>
  <si>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</si>
  <si>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</si>
  <si>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</si>
  <si>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</si>
  <si>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</si>
  <si>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</si>
  <si>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</si>
  <si>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</si>
  <si>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</si>
  <si>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</si>
  <si>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</si>
  <si>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</si>
  <si>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</si>
  <si>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</si>
  <si>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</si>
  <si>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</si>
  <si>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</si>
  <si>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</si>
  <si>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</si>
  <si>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</si>
  <si>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</si>
  <si>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</si>
  <si>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</si>
  <si>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</si>
  <si>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</si>
  <si>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</si>
  <si>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</si>
  <si>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</si>
  <si>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</si>
  <si>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</si>
  <si>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</si>
  <si>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</si>
  <si>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</si>
  <si>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</si>
  <si>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</si>
  <si>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</si>
  <si>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</si>
  <si>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</si>
  <si>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</si>
  <si>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</si>
  <si>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</si>
  <si>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</si>
  <si>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</si>
  <si>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</si>
  <si>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</si>
  <si>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</si>
  <si>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</si>
  <si>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</si>
  <si>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</si>
  <si>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</si>
  <si>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</si>
  <si>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</si>
  <si>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</si>
  <si>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</si>
  <si>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</si>
  <si>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</si>
  <si>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</si>
  <si>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</si>
  <si>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</si>
  <si>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</si>
  <si>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</si>
  <si>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</si>
  <si>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</si>
  <si>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</si>
  <si>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</si>
  <si>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</si>
  <si>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</si>
  <si>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</si>
  <si>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</si>
  <si>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</si>
  <si>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</si>
  <si>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</si>
  <si>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</si>
  <si>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</si>
  <si>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</si>
  <si>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</si>
  <si>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</si>
  <si>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</si>
  <si>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</si>
  <si>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</si>
  <si>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</si>
  <si>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</si>
  <si>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</si>
  <si>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</si>
  <si>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</si>
  <si>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</si>
  <si>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</si>
  <si>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</si>
  <si>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</si>
  <si>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</si>
  <si>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</si>
  <si>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</si>
  <si>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</si>
  <si>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</si>
  <si>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</si>
  <si>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</si>
  <si>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</si>
  <si>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</si>
  <si>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</si>
  <si>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</si>
  <si>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</si>
  <si>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</si>
  <si>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</si>
  <si>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</si>
  <si>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</si>
  <si>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</si>
  <si>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</si>
  <si>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</si>
  <si>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</si>
  <si>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</si>
  <si>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</si>
  <si>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</si>
  <si>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</si>
  <si>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</si>
  <si>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</si>
  <si>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</si>
  <si>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</si>
  <si>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</si>
  <si>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</si>
  <si>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</si>
  <si>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</si>
  <si>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</si>
  <si>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</si>
  <si>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</si>
  <si>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</si>
  <si>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</si>
  <si>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</si>
  <si>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</si>
  <si>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</si>
  <si>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</si>
  <si>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</si>
  <si>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</si>
  <si>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</si>
  <si>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</si>
  <si>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</si>
  <si>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</si>
  <si>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</si>
  <si>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</si>
  <si>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</si>
  <si>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</si>
  <si>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</si>
  <si>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</si>
  <si>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</si>
  <si>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</si>
  <si>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</si>
  <si>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</si>
  <si>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</si>
  <si>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</si>
  <si>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</si>
  <si>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</si>
  <si>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</si>
  <si>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</si>
  <si>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</si>
  <si>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</si>
  <si>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</si>
  <si>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</si>
  <si>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</si>
  <si>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</si>
  <si>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</si>
  <si>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</si>
  <si>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</si>
  <si>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</si>
  <si>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</si>
  <si>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</si>
  <si>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</si>
  <si>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</si>
  <si>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</si>
  <si>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</si>
  <si>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</si>
  <si>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</si>
  <si>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</si>
  <si>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</si>
  <si>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</si>
  <si>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</si>
  <si>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</si>
  <si>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</si>
  <si>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</si>
  <si>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</si>
  <si>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</si>
  <si>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</si>
  <si>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</si>
  <si>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</si>
  <si>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</si>
  <si>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</si>
  <si>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</si>
  <si>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</si>
  <si>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</si>
  <si>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</si>
  <si>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</si>
  <si>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</si>
  <si>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</si>
  <si>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</si>
  <si>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</si>
  <si>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</si>
  <si>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</si>
  <si>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</si>
  <si>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</si>
  <si>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</si>
  <si>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</si>
  <si>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</si>
  <si>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</si>
  <si>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</si>
  <si>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</si>
  <si>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</si>
  <si>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</si>
  <si>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</si>
  <si>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</si>
  <si>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</si>
  <si>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</si>
  <si>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</si>
  <si>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</si>
  <si>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</si>
  <si>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</si>
  <si>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</si>
  <si>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</si>
  <si>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</si>
  <si>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</si>
  <si>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</si>
  <si>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</si>
  <si>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</si>
  <si>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</si>
  <si>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</si>
  <si>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</si>
  <si>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</si>
  <si>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</si>
  <si>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</si>
  <si>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</si>
  <si>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</si>
  <si>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</si>
  <si>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</si>
  <si>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</si>
  <si>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</si>
  <si>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</si>
  <si>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</si>
  <si>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</si>
  <si>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</si>
  <si>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</si>
  <si>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</si>
  <si>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</si>
  <si>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</si>
  <si>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</si>
  <si>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</si>
  <si>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</si>
  <si>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</si>
  <si>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</si>
  <si>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</si>
  <si>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</si>
  <si>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</si>
  <si>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</si>
  <si>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</si>
  <si>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</si>
  <si>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</si>
  <si>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</si>
  <si>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</si>
  <si>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</si>
  <si>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</si>
  <si>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</si>
  <si>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</si>
  <si>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</si>
  <si>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</si>
  <si>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</si>
  <si>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</si>
  <si>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</si>
  <si>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</si>
  <si>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</si>
  <si>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</si>
  <si>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</si>
  <si>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</si>
  <si>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</si>
  <si>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</si>
  <si>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</si>
  <si>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</si>
  <si>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</si>
  <si>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</si>
  <si>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</si>
  <si>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</si>
  <si>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</si>
  <si>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</si>
  <si>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</si>
  <si>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</si>
  <si>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</si>
  <si>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</si>
  <si>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</si>
  <si>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</si>
  <si>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</si>
  <si>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</si>
  <si>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</si>
  <si>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</si>
  <si>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</si>
  <si>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</si>
  <si>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</si>
  <si>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</si>
  <si>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</si>
  <si>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</si>
  <si>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</si>
  <si>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</si>
  <si>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</si>
  <si>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</si>
  <si>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</si>
  <si>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</si>
  <si>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</si>
  <si>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</si>
  <si>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</si>
  <si>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</si>
  <si>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</si>
  <si>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</si>
  <si>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</si>
  <si>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</si>
  <si>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</si>
  <si>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</si>
  <si>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</si>
  <si>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</si>
  <si>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</si>
  <si>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</si>
  <si>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</si>
  <si>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</si>
  <si>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</si>
  <si>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</si>
  <si>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</si>
  <si>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</si>
  <si>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</si>
  <si>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</si>
  <si>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</si>
  <si>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</si>
  <si>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</si>
  <si>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</si>
  <si>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</si>
  <si>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</si>
  <si>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</si>
  <si>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</si>
  <si>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</si>
  <si>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</si>
  <si>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</si>
  <si>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</si>
  <si>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</si>
  <si>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</si>
  <si>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</si>
  <si>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</si>
  <si>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</si>
  <si>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</si>
  <si>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</si>
  <si>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</si>
  <si>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</si>
  <si>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</si>
  <si>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</si>
  <si>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</si>
  <si>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</si>
  <si>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</si>
  <si>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</si>
  <si>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</si>
  <si>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</si>
  <si>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</si>
  <si>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</si>
  <si>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</si>
  <si>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</si>
  <si>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</si>
  <si>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</si>
  <si>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</si>
  <si>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</si>
  <si>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</si>
  <si>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</si>
  <si>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</si>
  <si>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</si>
  <si>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</si>
  <si>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</si>
  <si>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</si>
  <si>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</si>
  <si>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</si>
  <si>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</si>
  <si>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</si>
  <si>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</si>
  <si>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</si>
  <si>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</si>
  <si>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</si>
  <si>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</si>
  <si>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</si>
  <si>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</si>
  <si>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</si>
  <si>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</si>
  <si>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</si>
  <si>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</si>
  <si>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</si>
  <si>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</si>
  <si>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</si>
  <si>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</si>
  <si>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</si>
  <si>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</si>
  <si>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</si>
  <si>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</si>
  <si>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</si>
  <si>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</si>
  <si>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</si>
  <si>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</si>
  <si>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</si>
  <si>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</si>
  <si>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</si>
  <si>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</si>
  <si>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</si>
  <si>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</si>
  <si>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</si>
  <si>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</si>
  <si>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</si>
  <si>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</si>
  <si>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</si>
  <si>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</si>
  <si>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</si>
  <si>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</si>
  <si>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</si>
  <si>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</si>
  <si>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</si>
  <si>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</si>
  <si>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</si>
  <si>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</si>
  <si>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</si>
  <si>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</si>
  <si>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</si>
  <si>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</si>
  <si>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</si>
  <si>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</si>
  <si>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</si>
  <si>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</si>
  <si>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</si>
  <si>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</si>
  <si>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</si>
  <si>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</si>
  <si>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</si>
  <si>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</si>
  <si>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</si>
  <si>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</si>
  <si>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</si>
  <si>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</si>
  <si>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</si>
  <si>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</si>
  <si>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</si>
  <si>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</si>
  <si>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</si>
  <si>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</si>
  <si>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</si>
  <si>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</si>
  <si>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</si>
  <si>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</si>
  <si>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</si>
  <si>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</si>
  <si>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</si>
  <si>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</si>
  <si>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</si>
  <si>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</si>
  <si>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</si>
  <si>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</si>
  <si>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</si>
  <si>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</si>
  <si>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</si>
  <si>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</si>
  <si>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</si>
  <si>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</si>
  <si>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</si>
  <si>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</si>
  <si>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</si>
  <si>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</si>
  <si>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</si>
  <si>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</si>
  <si>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</si>
  <si>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</si>
  <si>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</si>
  <si>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</si>
  <si>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</si>
  <si>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</si>
  <si>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</si>
  <si>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</si>
  <si>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</si>
  <si>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</si>
  <si>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</si>
  <si>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</si>
  <si>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</si>
  <si>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</si>
  <si>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</si>
  <si>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</si>
  <si>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</si>
  <si>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</si>
  <si>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</si>
  <si>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</si>
  <si>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</si>
  <si>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</si>
  <si>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</si>
  <si>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</si>
  <si>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</si>
  <si>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</si>
  <si>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</si>
  <si>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</si>
  <si>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</si>
  <si>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</si>
  <si>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</si>
  <si>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</si>
  <si>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</si>
  <si>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</si>
  <si>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</si>
  <si>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</si>
  <si>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</si>
  <si>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</si>
  <si>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</si>
  <si>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</si>
  <si>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</si>
  <si>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</si>
  <si>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</si>
  <si>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</si>
  <si>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</si>
  <si>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</si>
  <si>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</si>
  <si>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</si>
  <si>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</si>
  <si>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</si>
  <si>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</si>
  <si>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</si>
  <si>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</si>
  <si>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</si>
  <si>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</si>
  <si>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</si>
  <si>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</si>
  <si>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</si>
  <si>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</si>
  <si>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</si>
  <si>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</si>
  <si>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</si>
  <si>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</si>
  <si>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</si>
  <si>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</si>
  <si>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</si>
  <si>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</si>
  <si>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</si>
  <si>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</si>
  <si>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</si>
  <si>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</si>
  <si>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</si>
  <si>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</si>
  <si>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</si>
  <si>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</si>
  <si>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</si>
  <si>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</si>
  <si>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</si>
  <si>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</si>
  <si>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</si>
  <si>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</si>
  <si>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</si>
  <si>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</si>
  <si>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</si>
  <si>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</si>
  <si>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</si>
  <si>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</si>
  <si>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</si>
  <si>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</si>
  <si>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</si>
  <si>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</si>
  <si>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</si>
  <si>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</si>
  <si>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</si>
  <si>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</si>
  <si>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</si>
  <si>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</si>
  <si>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</si>
  <si>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</si>
  <si>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</si>
  <si>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</si>
  <si>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</si>
  <si>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</si>
  <si>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</si>
  <si>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</si>
  <si>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</si>
  <si>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</si>
  <si>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</si>
  <si>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</si>
  <si>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</si>
  <si>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</si>
  <si>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</si>
  <si>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</si>
  <si>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</si>
  <si>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</si>
  <si>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</si>
  <si>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</si>
  <si>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</si>
  <si>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</si>
  <si>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</si>
  <si>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</si>
  <si>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</si>
  <si>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</si>
  <si>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</si>
  <si>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</si>
  <si>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</si>
  <si>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</si>
  <si>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</si>
  <si>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</si>
  <si>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</si>
  <si>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</si>
  <si>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</si>
  <si>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</si>
  <si>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</si>
  <si>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</si>
  <si>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</si>
  <si>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</si>
  <si>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</si>
  <si>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</si>
  <si>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</si>
  <si>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</si>
  <si>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</si>
  <si>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</si>
  <si>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</si>
  <si>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</si>
  <si>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</si>
  <si>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</si>
  <si>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</si>
  <si>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</si>
  <si>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</si>
  <si>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</si>
  <si>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</si>
  <si>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</si>
  <si>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</si>
  <si>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</si>
  <si>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</si>
  <si>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</si>
  <si>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</si>
  <si>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</si>
  <si>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</si>
  <si>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</si>
  <si>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</si>
  <si>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</si>
  <si>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</si>
  <si>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</si>
  <si>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</si>
  <si>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</si>
  <si>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</si>
  <si>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</si>
  <si>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</si>
  <si>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</si>
  <si>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</si>
  <si>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</si>
  <si>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</si>
  <si>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</si>
  <si>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</si>
  <si>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</si>
  <si>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</si>
  <si>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</si>
  <si>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</si>
  <si>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</si>
  <si>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</si>
  <si>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</si>
  <si>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</si>
  <si>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</si>
  <si>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</si>
  <si>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</si>
  <si>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</si>
  <si>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</si>
  <si>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</si>
  <si>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</si>
  <si>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</si>
  <si>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</si>
  <si>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</si>
  <si>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</si>
  <si>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</si>
  <si>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</si>
  <si>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</si>
  <si>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</si>
  <si>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</si>
  <si>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</si>
  <si>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</si>
  <si>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</si>
  <si>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</si>
  <si>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</si>
  <si>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</si>
  <si>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</si>
  <si>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</si>
  <si>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</si>
  <si>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</si>
  <si>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</si>
  <si>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</si>
  <si>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</si>
  <si>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</si>
  <si>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</si>
  <si>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</si>
  <si>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</si>
  <si>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</si>
  <si>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</si>
  <si>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</si>
  <si>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</si>
  <si>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</si>
  <si>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</si>
  <si>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</si>
  <si>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</si>
  <si>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</si>
  <si>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</si>
  <si>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</si>
  <si>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</si>
  <si>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</si>
  <si>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</si>
  <si>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</si>
  <si>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</si>
  <si>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</si>
  <si>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</si>
  <si>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</si>
  <si>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</si>
  <si>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</si>
  <si>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</si>
  <si>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</si>
  <si>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</si>
  <si>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</si>
  <si>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</si>
  <si>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</si>
  <si>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</si>
  <si>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</si>
  <si>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</si>
  <si>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</si>
  <si>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</si>
  <si>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</si>
  <si>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</si>
  <si>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</si>
  <si>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</si>
  <si>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</si>
  <si>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</si>
  <si>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</si>
  <si>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</si>
  <si>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</si>
  <si>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</si>
  <si>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</si>
  <si>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</si>
  <si>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</si>
  <si>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</si>
  <si>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</si>
  <si>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</si>
  <si>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</si>
  <si>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</si>
  <si>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</si>
  <si>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</si>
  <si>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</si>
  <si>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</si>
  <si>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</si>
  <si>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</si>
  <si>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</si>
  <si>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</si>
  <si>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</si>
  <si>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</si>
  <si>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</si>
  <si>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</si>
  <si>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</si>
  <si>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</si>
  <si>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</si>
  <si>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</si>
  <si>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</si>
  <si>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</si>
  <si>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</si>
  <si>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</si>
  <si>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</si>
  <si>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</si>
  <si>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</si>
  <si>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</si>
  <si>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</si>
  <si>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</si>
  <si>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</si>
  <si>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</si>
  <si>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</si>
  <si>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</si>
  <si>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</si>
  <si>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</si>
  <si>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</si>
  <si>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</si>
  <si>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</si>
  <si>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</si>
  <si>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</si>
  <si>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</si>
  <si>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</si>
  <si>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</si>
  <si>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</si>
  <si>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</si>
  <si>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</si>
  <si>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</si>
  <si>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</si>
  <si>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</si>
  <si>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</si>
  <si>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</si>
  <si>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</si>
  <si>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</si>
  <si>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</si>
  <si>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</si>
  <si>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</si>
  <si>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</si>
  <si>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</si>
  <si>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</si>
  <si>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</si>
  <si>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</si>
  <si>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</si>
  <si>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</si>
  <si>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</si>
  <si>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</si>
  <si>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</si>
  <si>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</si>
  <si>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</si>
  <si>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</si>
  <si>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</si>
  <si>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</si>
  <si>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</si>
  <si>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</si>
  <si>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</si>
  <si>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</si>
  <si>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</si>
  <si>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</si>
  <si>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</si>
  <si>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</si>
  <si>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</si>
  <si>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</si>
  <si>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</si>
  <si>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</si>
  <si>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</si>
  <si>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</si>
  <si>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</si>
  <si>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</si>
  <si>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</si>
  <si>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</si>
  <si>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</si>
  <si>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</si>
  <si>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</si>
  <si>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</si>
  <si>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</si>
  <si>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</si>
  <si>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</si>
  <si>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</si>
  <si>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</si>
  <si>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</si>
  <si>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</si>
  <si>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</si>
  <si>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</si>
  <si>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</si>
  <si>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</si>
  <si>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</si>
  <si>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</si>
  <si>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</si>
  <si>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</si>
  <si>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</si>
  <si>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</si>
  <si>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</si>
  <si>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</si>
  <si>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</si>
  <si>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</si>
  <si>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</si>
  <si>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</si>
  <si>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</si>
  <si>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</si>
  <si>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</si>
  <si>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</si>
  <si>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</si>
  <si>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</si>
  <si>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</si>
  <si>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</si>
  <si>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</si>
  <si>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</si>
  <si>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</si>
  <si>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</si>
  <si>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</si>
  <si>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</si>
  <si>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</si>
  <si>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</si>
  <si>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</si>
  <si>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</si>
  <si>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</si>
  <si>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</si>
  <si>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</si>
  <si>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</si>
  <si>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</si>
  <si>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</si>
  <si>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</si>
  <si>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</si>
  <si>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</si>
  <si>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</si>
  <si>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</si>
  <si>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</si>
  <si>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</si>
  <si>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</si>
  <si>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</si>
  <si>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</si>
  <si>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</si>
  <si>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</si>
  <si>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</si>
  <si>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</si>
  <si>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</si>
  <si>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</si>
  <si>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</si>
  <si>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</si>
  <si>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</si>
  <si>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</si>
  <si>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</si>
  <si>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</si>
  <si>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</si>
  <si>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</si>
  <si>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</si>
  <si>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</si>
  <si>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</si>
  <si>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</si>
  <si>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</si>
  <si>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</si>
  <si>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</si>
  <si>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</si>
  <si>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</si>
  <si>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</si>
  <si>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</si>
  <si>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</si>
  <si>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</si>
  <si>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</si>
  <si>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</si>
  <si>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</si>
  <si>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</si>
  <si>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</si>
  <si>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</si>
  <si>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</si>
  <si>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</si>
  <si>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</si>
  <si>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</si>
  <si>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</si>
  <si>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</si>
  <si>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</si>
  <si>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</si>
  <si>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</si>
  <si>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</si>
  <si>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</si>
  <si>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</si>
  <si>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</si>
  <si>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</si>
  <si>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</si>
  <si>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</si>
  <si>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</si>
  <si>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</si>
  <si>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</si>
  <si>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</si>
  <si>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</si>
  <si>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</si>
  <si>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</si>
  <si>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</si>
  <si>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</si>
  <si>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</si>
  <si>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</si>
  <si>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</si>
  <si>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</si>
  <si>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</si>
  <si>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</si>
  <si>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</si>
  <si>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</si>
  <si>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</si>
  <si>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</si>
  <si>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</si>
  <si>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</si>
  <si>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</si>
  <si>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</si>
  <si>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</si>
  <si>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</si>
  <si>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</si>
  <si>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</si>
  <si>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</si>
  <si>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</si>
  <si>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</si>
  <si>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</si>
  <si>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</si>
  <si>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</si>
  <si>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</si>
  <si>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</si>
  <si>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</si>
  <si>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</si>
  <si>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</si>
  <si>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</si>
  <si>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</si>
  <si>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</si>
  <si>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</si>
  <si>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</si>
  <si>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</si>
  <si>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</si>
  <si>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</si>
  <si>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</si>
  <si>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</si>
  <si>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</si>
  <si>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</si>
  <si>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</si>
  <si>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</si>
  <si>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</si>
  <si>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</si>
  <si>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</si>
  <si>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</si>
  <si>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</si>
  <si>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</si>
  <si>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</si>
  <si>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</si>
  <si>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</si>
  <si>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</si>
  <si>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</si>
  <si>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</si>
  <si>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</si>
  <si>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</si>
  <si>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</si>
  <si>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</si>
  <si>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</si>
  <si>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</si>
  <si>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</si>
  <si>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</si>
  <si>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</si>
  <si>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</si>
  <si>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</si>
  <si>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</si>
  <si>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</si>
  <si>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</si>
  <si>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</si>
  <si>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</si>
  <si>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</si>
  <si>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</si>
  <si>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</si>
  <si>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</si>
  <si>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</si>
  <si>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</si>
  <si>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</si>
  <si>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</si>
  <si>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</si>
  <si>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</si>
  <si>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</si>
  <si>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</si>
  <si>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</si>
  <si>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</si>
  <si>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</si>
  <si>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</si>
  <si>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</si>
  <si>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</si>
  <si>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</si>
  <si>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</si>
  <si>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</si>
  <si>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</si>
  <si>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</si>
  <si>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</si>
  <si>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</si>
  <si>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</si>
  <si>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</si>
  <si>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</si>
  <si>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</si>
  <si>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</si>
  <si>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</si>
  <si>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</si>
  <si>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</si>
  <si>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</si>
  <si>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</si>
  <si>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</si>
  <si>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</si>
  <si>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</si>
  <si>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</si>
  <si>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</si>
  <si>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</si>
  <si>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</si>
  <si>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</si>
  <si>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</si>
  <si>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</si>
  <si>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</si>
  <si>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</si>
  <si>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</si>
  <si>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</si>
  <si>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</si>
  <si>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</si>
  <si>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</si>
  <si>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</si>
  <si>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</si>
  <si>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</si>
  <si>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</si>
  <si>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</si>
  <si>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</si>
  <si>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</si>
  <si>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</si>
  <si>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</si>
  <si>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</si>
  <si>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</si>
  <si>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</si>
  <si>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</si>
  <si>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</si>
  <si>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</si>
  <si>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</si>
  <si>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</si>
  <si>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</si>
  <si>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</si>
  <si>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</si>
  <si>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</si>
  <si>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</si>
  <si>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</si>
  <si>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</si>
  <si>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</si>
  <si>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</si>
  <si>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</si>
  <si>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</si>
  <si>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</si>
  <si>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</si>
  <si>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</si>
  <si>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</si>
  <si>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</si>
  <si>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</si>
  <si>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</si>
  <si>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</si>
  <si>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</si>
  <si>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</si>
  <si>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</si>
  <si>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</si>
  <si>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</si>
  <si>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</si>
  <si>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</si>
  <si>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</si>
  <si>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</si>
  <si>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</si>
  <si>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</si>
  <si>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</si>
  <si>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</si>
  <si>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</si>
  <si>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</si>
  <si>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</si>
  <si>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</si>
  <si>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</si>
  <si>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</si>
  <si>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</si>
  <si>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</si>
  <si>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</si>
  <si>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</si>
  <si>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</si>
  <si>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</si>
  <si>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</si>
  <si>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</si>
  <si>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</si>
  <si>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</si>
  <si>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</si>
  <si>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</si>
  <si>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</si>
  <si>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</si>
  <si>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</si>
  <si>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</si>
  <si>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</si>
  <si>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</si>
  <si>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</si>
  <si>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</si>
  <si>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</si>
  <si>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</si>
  <si>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</si>
  <si>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</si>
  <si>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</si>
  <si>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</si>
  <si>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</si>
  <si>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</si>
  <si>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</si>
  <si>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</si>
  <si>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</si>
  <si>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</si>
  <si>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</si>
  <si>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</si>
  <si>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</si>
  <si>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</si>
  <si>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</si>
  <si>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</si>
  <si>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</si>
  <si>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</si>
  <si>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</si>
  <si>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</si>
  <si>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</si>
  <si>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</si>
  <si>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</si>
  <si>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</si>
  <si>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</si>
  <si>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</si>
  <si>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</si>
  <si>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</si>
  <si>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</si>
  <si>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</si>
  <si>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</si>
  <si>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</si>
  <si>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</si>
  <si>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</si>
  <si>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</si>
  <si>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</si>
  <si>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</si>
  <si>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</si>
  <si>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</si>
  <si>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</si>
  <si>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</si>
  <si>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</si>
  <si>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</si>
  <si>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</si>
  <si>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</si>
  <si>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</si>
  <si>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</si>
  <si>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</si>
  <si>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</si>
  <si>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</si>
  <si>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</si>
  <si>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</si>
  <si>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</si>
  <si>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</si>
  <si>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</si>
  <si>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</si>
  <si>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</si>
  <si>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</si>
  <si>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</si>
  <si>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</si>
  <si>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</si>
  <si>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</si>
  <si>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</si>
  <si>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</si>
  <si>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</si>
  <si>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</si>
  <si>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</si>
  <si>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</si>
  <si>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</si>
  <si>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</si>
  <si>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</si>
  <si>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</si>
  <si>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</si>
  <si>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</si>
  <si>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</si>
  <si>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</si>
  <si>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</si>
  <si>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</si>
  <si>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</si>
  <si>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</si>
  <si>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</si>
  <si>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</si>
  <si>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</si>
  <si>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</si>
  <si>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</si>
  <si>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</si>
  <si>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</si>
  <si>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</si>
  <si>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</si>
  <si>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</si>
  <si>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</si>
  <si>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</si>
  <si>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</si>
  <si>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</si>
  <si>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</si>
  <si>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</si>
  <si>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</si>
  <si>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</si>
  <si>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</si>
  <si>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</si>
  <si>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</si>
  <si>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</si>
  <si>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</si>
  <si>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</si>
  <si>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</si>
  <si>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</si>
  <si>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</si>
  <si>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</si>
  <si>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</si>
  <si>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</si>
  <si>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</si>
  <si>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</si>
  <si>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</si>
  <si>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</si>
  <si>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</si>
  <si>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</si>
  <si>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</si>
  <si>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</si>
  <si>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</si>
  <si>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</si>
  <si>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</si>
  <si>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</si>
  <si>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</si>
  <si>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</si>
  <si>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</si>
  <si>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</si>
  <si>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</si>
  <si>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</si>
  <si>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</si>
  <si>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</si>
  <si>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</si>
  <si>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</si>
  <si>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</si>
  <si>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</si>
  <si>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</si>
  <si>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</si>
  <si>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</si>
  <si>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</si>
  <si>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</si>
  <si>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</si>
  <si>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</si>
  <si>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</si>
  <si>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</si>
  <si>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</si>
  <si>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</si>
  <si>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</si>
  <si>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</si>
  <si>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</si>
  <si>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</si>
  <si>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</si>
  <si>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</si>
  <si>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</si>
  <si>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</si>
  <si>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</si>
  <si>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</si>
  <si>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</si>
  <si>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</si>
  <si>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</si>
  <si>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</si>
  <si>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</si>
  <si>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</si>
  <si>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</si>
  <si>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</si>
  <si>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</si>
  <si>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</si>
  <si>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</si>
  <si>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</si>
  <si>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</si>
  <si>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</si>
  <si>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</si>
  <si>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</si>
  <si>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</si>
  <si>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</si>
  <si>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</si>
  <si>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</si>
  <si>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</si>
  <si>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</si>
  <si>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</si>
  <si>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</si>
  <si>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</si>
  <si>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</si>
  <si>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</si>
  <si>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</si>
  <si>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</si>
  <si>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</si>
  <si>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</si>
  <si>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</si>
  <si>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</si>
  <si>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</si>
  <si>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</si>
  <si>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</si>
  <si>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</si>
  <si>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</si>
  <si>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</si>
  <si>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</si>
  <si>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</si>
  <si>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</si>
  <si>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</si>
  <si>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</si>
  <si>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</si>
  <si>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</si>
  <si>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</si>
  <si>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</si>
  <si>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</si>
  <si>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</si>
  <si>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</si>
  <si>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</si>
  <si>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</si>
  <si>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</si>
  <si>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</si>
  <si>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</si>
  <si>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</si>
  <si>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</si>
  <si>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</si>
  <si>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</si>
  <si>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</si>
  <si>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</si>
  <si>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</si>
  <si>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</si>
  <si>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</si>
  <si>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</si>
  <si>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</si>
  <si>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</si>
  <si>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</si>
  <si>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</si>
  <si>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</si>
  <si>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</si>
  <si>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</si>
  <si>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</si>
  <si>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</si>
  <si>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</si>
  <si>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</si>
  <si>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</si>
  <si>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</si>
  <si>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</si>
  <si>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</si>
  <si>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</si>
  <si>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</si>
  <si>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</si>
  <si>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</si>
  <si>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</si>
  <si>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</si>
  <si>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</si>
  <si>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</si>
  <si>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</si>
  <si>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</si>
  <si>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</si>
  <si>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</si>
  <si>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</si>
  <si>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</si>
  <si>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</si>
  <si>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</si>
  <si>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</si>
  <si>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</si>
  <si>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</si>
  <si>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</si>
  <si>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</si>
  <si>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</si>
  <si>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</si>
  <si>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</si>
  <si>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</si>
  <si>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</si>
  <si>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</si>
  <si>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</si>
  <si>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</si>
  <si>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</si>
  <si>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</si>
  <si>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</si>
  <si>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</si>
  <si>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</si>
  <si>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</si>
  <si>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</si>
  <si>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</si>
  <si>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</si>
  <si>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</si>
  <si>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</si>
  <si>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</si>
  <si>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</si>
  <si>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</si>
  <si>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</si>
  <si>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</si>
  <si>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</si>
  <si>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</si>
  <si>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</si>
  <si>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</si>
  <si>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</si>
  <si>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</si>
  <si>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</si>
  <si>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</si>
  <si>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</si>
  <si>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</si>
  <si>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</si>
  <si>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</si>
  <si>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</si>
  <si>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</si>
  <si>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</si>
  <si>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</si>
  <si>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</si>
  <si>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</si>
  <si>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</si>
  <si>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</si>
  <si>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</si>
  <si>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</si>
  <si>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</si>
  <si>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</si>
  <si>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</si>
  <si>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</si>
  <si>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</si>
  <si>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</si>
  <si>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</si>
  <si>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</si>
  <si>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</si>
  <si>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</si>
  <si>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</si>
  <si>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</si>
  <si>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</si>
  <si>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</si>
  <si>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</si>
  <si>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</si>
  <si>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</si>
  <si>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</si>
  <si>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</si>
  <si>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</si>
  <si>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</si>
  <si>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</si>
  <si>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</si>
  <si>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</si>
  <si>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</si>
  <si>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</si>
  <si>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</si>
  <si>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</si>
  <si>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</si>
  <si>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</si>
  <si>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</si>
  <si>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</si>
  <si>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</si>
  <si>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</si>
  <si>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</si>
  <si>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</si>
  <si>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</si>
  <si>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</si>
  <si>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</si>
  <si>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</si>
  <si>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</si>
  <si>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</si>
  <si>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</si>
  <si>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</si>
  <si>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</si>
  <si>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</si>
  <si>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</si>
  <si>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</si>
  <si>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</si>
  <si>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</si>
  <si>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</si>
  <si>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</si>
  <si>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</si>
  <si>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</si>
  <si>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</si>
  <si>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</si>
  <si>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</si>
  <si>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</si>
  <si>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</si>
  <si>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</si>
  <si>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</si>
  <si>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</si>
  <si>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</si>
  <si>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</si>
  <si>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</si>
  <si>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</si>
  <si>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</si>
  <si>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</si>
  <si>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</si>
  <si>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</si>
  <si>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</si>
  <si>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</si>
  <si>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</si>
  <si>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</si>
  <si>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</si>
  <si>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</si>
  <si>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</si>
  <si>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</si>
  <si>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</si>
  <si>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</si>
  <si>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</si>
  <si>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</si>
  <si>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</si>
  <si>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</si>
  <si>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</si>
  <si>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</si>
  <si>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</si>
  <si>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</si>
  <si>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</si>
  <si>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</si>
  <si>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</si>
  <si>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</si>
  <si>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</si>
  <si>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</si>
  <si>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</si>
  <si>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</si>
  <si>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</si>
  <si>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</si>
  <si>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</si>
  <si>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</si>
  <si>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</si>
  <si>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</si>
  <si>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</si>
  <si>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</si>
  <si>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</si>
  <si>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</si>
  <si>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</si>
  <si>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</si>
  <si>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</si>
  <si>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</si>
  <si>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</si>
  <si>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</si>
  <si>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</si>
  <si>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</si>
  <si>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</si>
  <si>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</si>
  <si>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</si>
  <si>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</si>
  <si>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</si>
  <si>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</si>
  <si>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</si>
  <si>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</si>
  <si>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</si>
  <si>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</si>
  <si>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</si>
  <si>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</si>
  <si>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</si>
  <si>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</si>
  <si>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</si>
  <si>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</si>
  <si>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</si>
  <si>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</si>
  <si>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</si>
  <si>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</si>
  <si>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</si>
  <si>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</si>
  <si>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</si>
  <si>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</si>
  <si>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</si>
  <si>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</si>
  <si>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</si>
  <si>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</si>
  <si>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</si>
  <si>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</si>
  <si>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</si>
  <si>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</si>
  <si>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</si>
  <si>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</si>
  <si>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</si>
  <si>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</si>
  <si>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</si>
  <si>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</si>
  <si>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</si>
  <si>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</si>
  <si>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</si>
  <si>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</si>
  <si>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</si>
  <si>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</si>
  <si>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</si>
  <si>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</si>
  <si>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</si>
  <si>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</si>
  <si>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</si>
  <si>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</si>
  <si>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</si>
  <si>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</si>
  <si>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</si>
  <si>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</si>
  <si>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</si>
  <si>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</si>
  <si>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</si>
  <si>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</si>
  <si>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</si>
  <si>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</si>
  <si>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</si>
  <si>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</si>
  <si>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</si>
  <si>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</si>
  <si>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</si>
  <si>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</si>
  <si>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</si>
  <si>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</si>
  <si>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</si>
  <si>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</si>
  <si>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</si>
  <si>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</si>
  <si>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</si>
  <si>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</si>
  <si>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</si>
  <si>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</si>
  <si>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</si>
  <si>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</si>
  <si>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</si>
  <si>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</si>
  <si>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</si>
  <si>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</si>
  <si>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</si>
  <si>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</si>
  <si>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</si>
  <si>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</si>
  <si>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</si>
  <si>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</si>
  <si>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</si>
  <si>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</si>
  <si>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</si>
  <si>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</si>
  <si>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</si>
  <si>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</si>
  <si>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</si>
  <si>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</si>
  <si>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</si>
  <si>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</si>
  <si>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</si>
  <si>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</si>
  <si>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</si>
  <si>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</si>
  <si>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</si>
  <si>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</si>
  <si>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</si>
  <si>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</si>
  <si>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</si>
  <si>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</si>
  <si>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</si>
  <si>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</si>
  <si>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</si>
  <si>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</si>
  <si>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</si>
  <si>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</si>
  <si>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</si>
  <si>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</si>
  <si>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</si>
  <si>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</si>
  <si>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</si>
  <si>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</si>
  <si>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</si>
  <si>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</si>
  <si>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</si>
  <si>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</si>
  <si>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</si>
  <si>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</si>
  <si>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</si>
  <si>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</si>
  <si>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</si>
  <si>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</si>
  <si>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</si>
  <si>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</si>
  <si>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</si>
  <si>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</si>
  <si>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</si>
  <si>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</si>
  <si>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</si>
  <si>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</si>
  <si>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</si>
  <si>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</si>
  <si>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</si>
  <si>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</si>
  <si>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</si>
  <si>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</si>
  <si>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</si>
  <si>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</si>
  <si>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</si>
  <si>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</si>
  <si>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</si>
  <si>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</si>
  <si>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</si>
  <si>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</si>
  <si>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</si>
  <si>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</si>
  <si>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</si>
  <si>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</si>
  <si>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</si>
  <si>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</si>
  <si>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</si>
  <si>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</si>
  <si>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</si>
  <si>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</si>
  <si>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</si>
  <si>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</si>
  <si>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</si>
  <si>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</si>
  <si>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</si>
  <si>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</si>
  <si>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</si>
  <si>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</si>
  <si>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</si>
  <si>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</si>
  <si>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</si>
  <si>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</si>
  <si>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</si>
  <si>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</si>
  <si>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</si>
  <si>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</si>
  <si>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</si>
  <si>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</si>
  <si>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</si>
  <si>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</si>
  <si>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</si>
  <si>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</si>
  <si>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</si>
  <si>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</si>
  <si>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</si>
  <si>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</si>
  <si>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</si>
  <si>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</si>
  <si>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</si>
  <si>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</si>
  <si>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</si>
  <si>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</si>
  <si>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</si>
  <si>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</si>
  <si>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</si>
  <si>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</si>
  <si>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</si>
  <si>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</si>
  <si>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</si>
  <si>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</si>
  <si>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</si>
  <si>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</si>
  <si>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</si>
  <si>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</si>
  <si>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</si>
  <si>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</si>
  <si>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</si>
  <si>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</si>
  <si>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</si>
  <si>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</si>
  <si>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</si>
  <si>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</si>
  <si>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</si>
  <si>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</si>
  <si>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</si>
  <si>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</si>
  <si>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</si>
  <si>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</si>
  <si>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</si>
  <si>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</si>
  <si>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</si>
  <si>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</si>
  <si>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</si>
  <si>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</si>
  <si>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</si>
  <si>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</si>
  <si>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</si>
  <si>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</si>
  <si>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</si>
  <si>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</si>
  <si>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</si>
  <si>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</si>
  <si>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</si>
  <si>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</si>
  <si>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</si>
  <si>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</si>
  <si>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</si>
  <si>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</si>
  <si>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</si>
  <si>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</si>
  <si>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</si>
  <si>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</si>
  <si>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</si>
  <si>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</si>
  <si>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</si>
  <si>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</si>
  <si>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</si>
  <si>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</si>
  <si>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</si>
  <si>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</si>
  <si>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</si>
  <si>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</si>
  <si>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</si>
  <si>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</si>
  <si>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</si>
  <si>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</si>
  <si>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</si>
  <si>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</si>
  <si>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</si>
  <si>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</si>
  <si>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</si>
  <si>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</si>
  <si>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</si>
  <si>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</si>
  <si>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</si>
  <si>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</si>
  <si>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</si>
  <si>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</si>
  <si>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</si>
  <si>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</si>
  <si>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</si>
  <si>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</si>
  <si>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</si>
  <si>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</si>
  <si>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</si>
  <si>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</si>
  <si>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</si>
  <si>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</si>
  <si>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</si>
  <si>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</si>
  <si>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</si>
  <si>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</si>
  <si>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</si>
  <si>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</si>
  <si>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</si>
  <si>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</si>
  <si>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</si>
  <si>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</si>
  <si>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</si>
  <si>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</si>
  <si>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</si>
  <si>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</si>
  <si>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</si>
  <si>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</si>
  <si>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</si>
  <si>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</si>
  <si>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</si>
  <si>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</si>
  <si>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</si>
  <si>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</si>
  <si>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</si>
  <si>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</si>
  <si>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</si>
  <si>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</si>
  <si>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</si>
  <si>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</si>
  <si>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</si>
  <si>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</si>
  <si>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</si>
  <si>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</si>
  <si>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</si>
  <si>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</si>
  <si>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</si>
  <si>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</si>
  <si>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</si>
  <si>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</si>
  <si>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</si>
  <si>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</si>
  <si>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</si>
  <si>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</si>
  <si>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</si>
  <si>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</si>
  <si>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</si>
  <si>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</si>
  <si>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</si>
  <si>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</si>
  <si>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</si>
  <si>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</si>
  <si>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</si>
  <si>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</si>
  <si>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</si>
  <si>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</si>
  <si>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</si>
  <si>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</si>
  <si>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</si>
  <si>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</si>
  <si>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</si>
  <si>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</si>
  <si>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</si>
  <si>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</si>
  <si>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</si>
  <si>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</si>
  <si>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</si>
  <si>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</si>
  <si>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</si>
  <si>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</si>
  <si>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</si>
  <si>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</si>
  <si>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</si>
  <si>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</si>
  <si>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</si>
  <si>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</si>
  <si>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</si>
  <si>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</si>
  <si>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</si>
  <si>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</si>
  <si>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</si>
  <si>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</si>
  <si>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</si>
  <si>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</si>
  <si>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</si>
  <si>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</si>
  <si>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</si>
  <si>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</si>
  <si>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</si>
  <si>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</si>
  <si>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</si>
  <si>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</si>
  <si>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</si>
  <si>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</si>
  <si>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</si>
  <si>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</si>
  <si>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</si>
  <si>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</si>
  <si>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</si>
  <si>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</si>
  <si>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</si>
  <si>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</si>
  <si>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</si>
  <si>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</si>
  <si>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</si>
  <si>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</si>
  <si>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</si>
  <si>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</si>
  <si>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</si>
  <si>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</si>
  <si>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</si>
  <si>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</si>
  <si>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</si>
  <si>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</si>
  <si>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</si>
  <si>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</si>
  <si>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</si>
  <si>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</si>
  <si>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</si>
  <si>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</si>
  <si>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</si>
  <si>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</si>
  <si>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</si>
  <si>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</si>
  <si>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</si>
  <si>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</si>
  <si>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</si>
  <si>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</si>
  <si>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</si>
  <si>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</si>
  <si>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</si>
  <si>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</si>
  <si>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</si>
  <si>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</si>
  <si>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</si>
  <si>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</si>
  <si>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</si>
  <si>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</si>
  <si>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</si>
  <si>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</si>
  <si>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</si>
  <si>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</si>
  <si>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</si>
  <si>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</si>
  <si>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</si>
  <si>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</si>
  <si>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</si>
  <si>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</si>
  <si>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</si>
  <si>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</si>
  <si>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</si>
  <si>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</si>
  <si>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</si>
  <si>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</si>
  <si>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</si>
  <si>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</si>
  <si>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</si>
  <si>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</si>
  <si>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</si>
  <si>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</si>
  <si>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</si>
  <si>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</si>
  <si>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</si>
  <si>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</si>
  <si>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</si>
  <si>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</si>
  <si>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</si>
  <si>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</si>
  <si>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</si>
  <si>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</si>
  <si>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</si>
  <si>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</si>
  <si>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</si>
  <si>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</si>
  <si>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</si>
  <si>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</si>
  <si>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</si>
  <si>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</si>
  <si>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</si>
  <si>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</si>
  <si>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</si>
  <si>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</si>
  <si>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</si>
  <si>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</si>
  <si>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</si>
  <si>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</si>
  <si>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</si>
  <si>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</si>
  <si>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</si>
  <si>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</si>
  <si>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</si>
  <si>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</si>
  <si>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</si>
  <si>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</si>
  <si>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</si>
  <si>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</si>
  <si>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</si>
  <si>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</si>
  <si>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</si>
  <si>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</si>
  <si>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</si>
  <si>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</si>
  <si>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</si>
  <si>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</si>
  <si>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</si>
  <si>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</si>
  <si>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</si>
  <si>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</si>
  <si>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</si>
  <si>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</si>
  <si>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</si>
  <si>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</si>
  <si>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</si>
  <si>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</si>
  <si>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</si>
  <si>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</si>
  <si>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</si>
  <si>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</si>
  <si>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</si>
  <si>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</si>
  <si>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</si>
  <si>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</si>
  <si>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</si>
  <si>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</si>
  <si>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</si>
  <si>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</si>
  <si>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</si>
  <si>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</si>
  <si>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</si>
  <si>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</si>
  <si>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</si>
  <si>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</si>
  <si>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</si>
  <si>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</si>
  <si>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</si>
  <si>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</si>
  <si>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</si>
  <si>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</si>
  <si>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</si>
  <si>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</si>
  <si>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</si>
  <si>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</si>
  <si>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</si>
  <si>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</si>
  <si>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</si>
  <si>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</si>
  <si>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</si>
  <si>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</si>
  <si>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</si>
  <si>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</si>
  <si>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</si>
  <si>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</si>
  <si>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</si>
  <si>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</si>
  <si>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</si>
  <si>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</si>
  <si>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</si>
  <si>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</si>
  <si>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</si>
  <si>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</si>
  <si>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</si>
  <si>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</si>
  <si>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</si>
  <si>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</si>
  <si>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</si>
  <si>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</si>
  <si>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</si>
  <si>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</si>
  <si>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</si>
  <si>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</si>
  <si>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</si>
  <si>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</si>
  <si>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</si>
  <si>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</si>
  <si>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</si>
  <si>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</si>
  <si>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</si>
  <si>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</si>
  <si>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</si>
  <si>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</si>
  <si>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</si>
  <si>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</si>
  <si>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</si>
  <si>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</si>
  <si>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</si>
  <si>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</si>
  <si>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</si>
  <si>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</si>
  <si>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</si>
  <si>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</si>
  <si>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</si>
  <si>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</si>
  <si>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</si>
  <si>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</si>
  <si>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</si>
  <si>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</si>
  <si>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</si>
  <si>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</si>
  <si>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</si>
  <si>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</si>
  <si>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</si>
  <si>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</si>
  <si>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</si>
  <si>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</si>
  <si>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</si>
  <si>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</si>
  <si>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</si>
  <si>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</si>
  <si>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</si>
  <si>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</si>
  <si>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</si>
  <si>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</si>
  <si>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</si>
  <si>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</si>
  <si>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</si>
  <si>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</si>
  <si>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</si>
  <si>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</si>
  <si>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</si>
  <si>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</si>
  <si>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</si>
  <si>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</si>
  <si>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</si>
  <si>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</si>
  <si>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</si>
  <si>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</si>
  <si>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</si>
  <si>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</si>
  <si>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</si>
  <si>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</si>
  <si>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</si>
  <si>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</si>
  <si>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</si>
  <si>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</si>
  <si>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</si>
  <si>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</si>
  <si>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</si>
  <si>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</si>
  <si>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</si>
  <si>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</si>
  <si>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</si>
  <si>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</si>
  <si>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</si>
  <si>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</si>
  <si>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</si>
  <si>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</si>
  <si>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</si>
  <si>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</si>
  <si>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</si>
  <si>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</si>
  <si>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</si>
  <si>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</si>
  <si>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</si>
  <si>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</si>
  <si>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</si>
  <si>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</si>
  <si>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</si>
  <si>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</si>
  <si>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</si>
  <si>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</si>
  <si>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</si>
  <si>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</si>
  <si>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</si>
  <si>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</si>
  <si>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</si>
  <si>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</si>
  <si>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</si>
  <si>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</si>
  <si>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</si>
  <si>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</si>
  <si>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</si>
  <si>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</si>
  <si>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</si>
  <si>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</si>
  <si>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</si>
  <si>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</si>
  <si>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</si>
  <si>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</si>
  <si>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</si>
  <si>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</si>
  <si>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</si>
  <si>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</si>
  <si>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</si>
  <si>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</si>
  <si>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</si>
  <si>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</si>
  <si>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</si>
  <si>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</si>
  <si>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</si>
  <si>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</si>
  <si>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</si>
  <si>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</si>
  <si>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</si>
  <si>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</si>
  <si>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</si>
  <si>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</si>
  <si>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</si>
  <si>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</si>
  <si>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</si>
  <si>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</si>
  <si>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</si>
  <si>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</si>
  <si>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</si>
  <si>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</si>
  <si>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</si>
  <si>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</si>
  <si>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</si>
  <si>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</si>
  <si>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</si>
  <si>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</si>
  <si>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</si>
  <si>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</si>
  <si>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</si>
  <si>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</si>
  <si>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</si>
  <si>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</si>
  <si>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</si>
  <si>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</si>
  <si>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</si>
  <si>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</si>
  <si>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</si>
  <si>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</si>
  <si>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</si>
  <si>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</si>
  <si>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</si>
  <si>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</si>
  <si>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</si>
  <si>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</si>
  <si>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</si>
  <si>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</si>
  <si>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</si>
  <si>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</si>
  <si>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</si>
  <si>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</si>
  <si>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</si>
  <si>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</si>
  <si>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</si>
  <si>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</si>
  <si>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</si>
  <si>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</si>
  <si>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</si>
  <si>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</si>
  <si>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</si>
  <si>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</si>
  <si>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</si>
  <si>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</si>
  <si>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</si>
  <si>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</si>
  <si>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</si>
  <si>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</si>
  <si>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</si>
  <si>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</si>
  <si>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</si>
  <si>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</si>
  <si>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</si>
  <si>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</si>
  <si>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</si>
  <si>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</si>
  <si>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</si>
  <si>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</si>
  <si>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</si>
  <si>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</si>
  <si>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</si>
  <si>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</si>
  <si>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</si>
  <si>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</si>
  <si>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</si>
  <si>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</si>
  <si>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</si>
  <si>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</si>
  <si>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</si>
  <si>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</si>
  <si>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</si>
  <si>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</si>
  <si>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</si>
  <si>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</si>
  <si>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</si>
  <si>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</si>
  <si>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</si>
  <si>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</si>
  <si>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</si>
  <si>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</si>
  <si>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</si>
  <si>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</si>
  <si>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</si>
  <si>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</si>
  <si>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</si>
  <si>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</si>
  <si>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</si>
  <si>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</si>
  <si>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</si>
  <si>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</si>
  <si>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</si>
  <si>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</si>
  <si>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</si>
  <si>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</si>
  <si>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</si>
  <si>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</si>
  <si>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</si>
  <si>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</si>
  <si>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</si>
  <si>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</si>
  <si>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</si>
  <si>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</si>
  <si>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</si>
  <si>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</si>
  <si>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</si>
  <si>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</si>
  <si>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</si>
  <si>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</si>
  <si>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</si>
  <si>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</si>
  <si>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</si>
  <si>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</si>
  <si>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</si>
  <si>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</si>
  <si>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</si>
  <si>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</si>
  <si>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</si>
  <si>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</si>
  <si>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</si>
  <si>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</si>
  <si>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</si>
  <si>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</si>
  <si>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</si>
  <si>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</si>
  <si>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</si>
  <si>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</si>
  <si>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</si>
  <si>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</si>
  <si>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</si>
  <si>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</si>
  <si>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</si>
  <si>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</si>
  <si>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</si>
  <si>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</si>
  <si>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</si>
  <si>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</si>
  <si>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</si>
  <si>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</si>
  <si>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</si>
  <si>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</si>
  <si>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</si>
  <si>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</si>
  <si>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</si>
  <si>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</si>
  <si>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</si>
  <si>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</si>
  <si>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</si>
  <si>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</si>
  <si>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</si>
  <si>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</si>
  <si>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</si>
  <si>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</si>
  <si>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</si>
  <si>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</si>
  <si>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</si>
  <si>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</si>
  <si>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</si>
  <si>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</si>
  <si>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</si>
  <si>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</si>
  <si>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</si>
  <si>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</si>
  <si>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</si>
  <si>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</si>
  <si>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</si>
  <si>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</si>
  <si>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</si>
  <si>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</si>
  <si>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</si>
  <si>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</si>
  <si>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</si>
  <si>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</si>
  <si>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</si>
  <si>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</si>
  <si>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</si>
  <si>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</si>
  <si>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</si>
  <si>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</si>
  <si>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</si>
  <si>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</si>
  <si>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</si>
  <si>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</si>
  <si>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</si>
  <si>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</si>
  <si>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</si>
  <si>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</si>
  <si>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</si>
  <si>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</si>
  <si>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</si>
  <si>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</si>
  <si>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</si>
  <si>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</si>
  <si>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</si>
  <si>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</si>
  <si>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</si>
  <si>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</si>
  <si>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</si>
  <si>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</si>
  <si>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</si>
  <si>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</si>
  <si>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</si>
  <si>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</si>
  <si>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</si>
  <si>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</si>
  <si>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</si>
  <si>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</si>
  <si>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</si>
  <si>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</si>
  <si>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</si>
  <si>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</si>
  <si>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</si>
  <si>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</si>
  <si>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</si>
  <si>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</si>
  <si>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</si>
  <si>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</si>
  <si>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</si>
  <si>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</si>
  <si>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</si>
  <si>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</si>
  <si>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</si>
  <si>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</si>
  <si>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</si>
  <si>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</si>
  <si>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</si>
  <si>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</si>
  <si>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</si>
  <si>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</si>
  <si>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</si>
  <si>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</si>
  <si>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</si>
  <si>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</si>
  <si>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</si>
  <si>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</si>
  <si>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</si>
  <si>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</si>
  <si>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</si>
  <si>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</si>
  <si>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</si>
  <si>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</si>
  <si>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</si>
  <si>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</si>
  <si>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</si>
  <si>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</si>
  <si>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</si>
  <si>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</si>
  <si>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</si>
  <si>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</si>
  <si>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</si>
  <si>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</si>
  <si>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</si>
  <si>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</si>
  <si>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</si>
  <si>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</si>
  <si>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</si>
  <si>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</si>
  <si>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</si>
  <si>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</si>
  <si>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</si>
  <si>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</si>
  <si>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</si>
  <si>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</si>
  <si>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</si>
  <si>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</si>
  <si>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</si>
  <si>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</si>
  <si>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</si>
  <si>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</si>
  <si>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</si>
  <si>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</si>
  <si>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</si>
  <si>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</si>
  <si>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</si>
  <si>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</si>
  <si>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</si>
  <si>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</si>
  <si>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</si>
  <si>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</si>
  <si>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</si>
  <si>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</si>
  <si>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</si>
  <si>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</si>
  <si>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</si>
  <si>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</si>
  <si>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</si>
  <si>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</si>
  <si>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</si>
  <si>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</si>
  <si>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</si>
  <si>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</si>
  <si>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</si>
  <si>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</si>
  <si>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</si>
  <si>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</si>
  <si>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</si>
  <si>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</si>
  <si>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</si>
  <si>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</si>
  <si>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</si>
  <si>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</si>
  <si>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</si>
  <si>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</si>
  <si>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</si>
  <si>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</si>
  <si>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</si>
  <si>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</si>
  <si>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</si>
  <si>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</si>
  <si>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</si>
  <si>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</si>
  <si>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</si>
  <si>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</si>
  <si>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</si>
  <si>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</si>
  <si>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</si>
  <si>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</si>
  <si>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</si>
  <si>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</si>
  <si>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</si>
  <si>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</si>
  <si>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</si>
  <si>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</si>
  <si>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</si>
  <si>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</si>
  <si>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</si>
  <si>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</si>
  <si>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</si>
  <si>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</si>
  <si>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</si>
  <si>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</si>
  <si>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</si>
  <si>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</si>
  <si>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</si>
  <si>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</si>
  <si>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</si>
  <si>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</si>
  <si>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</si>
  <si>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</si>
  <si>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</si>
  <si>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</si>
  <si>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</si>
  <si>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</si>
  <si>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</si>
  <si>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</si>
  <si>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</si>
  <si>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</si>
  <si>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</si>
  <si>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</si>
  <si>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</si>
  <si>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</si>
  <si>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</si>
  <si>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</si>
  <si>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</si>
  <si>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</si>
  <si>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</si>
  <si>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</si>
  <si>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</si>
  <si>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</si>
  <si>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</si>
  <si>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</si>
  <si>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</si>
  <si>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</si>
  <si>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</si>
  <si>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</si>
  <si>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</si>
  <si>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</si>
  <si>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</si>
  <si>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</si>
  <si>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</si>
  <si>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</si>
  <si>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</si>
  <si>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</si>
  <si>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</si>
  <si>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</si>
  <si>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</si>
  <si>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</si>
  <si>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</si>
  <si>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</si>
  <si>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</si>
  <si>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</si>
  <si>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</si>
  <si>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</si>
  <si>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</si>
  <si>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</si>
  <si>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</si>
  <si>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</si>
  <si>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</si>
  <si>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</si>
  <si>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</si>
  <si>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</si>
  <si>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</si>
  <si>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</si>
  <si>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</si>
  <si>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</si>
  <si>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</si>
  <si>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</si>
  <si>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</si>
  <si>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</si>
  <si>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</si>
  <si>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</si>
  <si>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</si>
  <si>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</si>
  <si>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</si>
  <si>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</si>
  <si>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</si>
  <si>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</si>
  <si>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</si>
  <si>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</si>
  <si>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</si>
  <si>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</si>
  <si>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</si>
  <si>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</si>
  <si>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</si>
  <si>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</si>
  <si>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</si>
  <si>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</si>
  <si>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</si>
  <si>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</si>
  <si>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</si>
  <si>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</si>
  <si>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</si>
  <si>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</si>
  <si>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</si>
  <si>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</si>
  <si>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</si>
  <si>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</si>
  <si>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</si>
  <si>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</si>
  <si>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</si>
  <si>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</si>
  <si>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</si>
  <si>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</si>
  <si>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</si>
  <si>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</si>
  <si>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</si>
  <si>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</si>
  <si>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</si>
  <si>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</si>
  <si>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</si>
  <si>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</si>
  <si>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</si>
  <si>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</si>
  <si>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</si>
  <si>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</si>
  <si>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</si>
  <si>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</si>
  <si>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</si>
  <si>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</si>
  <si>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</si>
  <si>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</si>
  <si>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</si>
  <si>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</si>
  <si>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</si>
  <si>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</si>
  <si>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</si>
  <si>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</si>
  <si>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</si>
  <si>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</si>
  <si>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</si>
  <si>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</si>
  <si>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</si>
  <si>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</si>
  <si>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</si>
  <si>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</si>
  <si>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</si>
  <si>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</si>
  <si>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</si>
  <si>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</si>
  <si>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</si>
  <si>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</si>
  <si>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</si>
  <si>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</si>
  <si>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</si>
  <si>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</si>
  <si>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</si>
  <si>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</si>
  <si>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</si>
  <si>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</si>
  <si>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</si>
  <si>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</si>
  <si>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</si>
  <si>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</si>
  <si>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</si>
  <si>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</si>
  <si>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</si>
  <si>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</si>
  <si>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</si>
  <si>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</si>
  <si>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</si>
  <si>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</si>
  <si>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</si>
  <si>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</si>
  <si>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</si>
  <si>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</si>
  <si>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</si>
  <si>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</si>
  <si>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</si>
  <si>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</si>
  <si>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</si>
  <si>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</si>
  <si>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</si>
  <si>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</si>
  <si>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</si>
  <si>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</si>
  <si>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</si>
  <si>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</si>
  <si>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</si>
  <si>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</si>
  <si>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</si>
  <si>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</si>
  <si>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</si>
  <si>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</si>
  <si>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</si>
  <si>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</si>
  <si>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</si>
  <si>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</si>
  <si>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</si>
  <si>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</si>
  <si>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</si>
  <si>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</si>
  <si>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</si>
  <si>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</si>
  <si>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</si>
  <si>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</si>
  <si>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</si>
  <si>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</si>
  <si>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</si>
  <si>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</si>
  <si>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</si>
  <si>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</si>
  <si>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</si>
  <si>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</si>
  <si>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</si>
  <si>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</si>
  <si>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</si>
  <si>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</si>
  <si>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</si>
  <si>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</si>
  <si>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</si>
  <si>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</si>
  <si>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</si>
  <si>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</si>
  <si>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</si>
  <si>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</si>
  <si>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</si>
  <si>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</si>
  <si>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</si>
  <si>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</si>
  <si>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</si>
  <si>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</si>
  <si>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</si>
  <si>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</si>
  <si>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</si>
  <si>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</si>
  <si>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</si>
  <si>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</si>
  <si>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</si>
  <si>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</si>
  <si>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</si>
  <si>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</si>
  <si>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</si>
  <si>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</si>
  <si>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</si>
  <si>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</si>
  <si>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</si>
  <si>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</si>
  <si>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</si>
  <si>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</si>
  <si>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</si>
  <si>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</si>
  <si>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</si>
  <si>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</si>
  <si>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</si>
  <si>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</si>
  <si>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</si>
  <si>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</si>
  <si>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</si>
  <si>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</si>
  <si>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</si>
  <si>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</si>
  <si>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</si>
  <si>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</si>
  <si>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</si>
  <si>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</si>
  <si>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</si>
  <si>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</si>
  <si>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</si>
  <si>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</si>
  <si>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</si>
  <si>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</si>
  <si>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</si>
  <si>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</si>
  <si>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</si>
  <si>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</si>
  <si>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</si>
  <si>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</si>
  <si>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</si>
  <si>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</si>
  <si>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</si>
  <si>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</si>
  <si>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</si>
  <si>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</si>
  <si>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</si>
  <si>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</si>
  <si>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</si>
  <si>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</si>
  <si>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</si>
  <si>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</si>
  <si>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</si>
  <si>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</si>
  <si>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</si>
  <si>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</si>
  <si>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</si>
  <si>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</si>
  <si>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</si>
  <si>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</si>
  <si>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</si>
  <si>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</si>
  <si>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</si>
  <si>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</si>
  <si>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</si>
  <si>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</si>
  <si>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</si>
  <si>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</si>
  <si>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</si>
  <si>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</si>
  <si>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</si>
  <si>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</si>
  <si>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</si>
  <si>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</si>
  <si>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</si>
  <si>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</si>
  <si>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</si>
  <si>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</si>
  <si>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</si>
  <si>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</si>
  <si>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</si>
  <si>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</si>
  <si>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</si>
  <si>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</si>
  <si>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</si>
  <si>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</si>
  <si>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</si>
  <si>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</si>
  <si>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</si>
  <si>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</si>
  <si>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</si>
  <si>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</si>
  <si>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</si>
  <si>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</si>
  <si>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</si>
  <si>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</si>
  <si>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</si>
  <si>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</si>
  <si>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</si>
  <si>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</si>
  <si>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</si>
  <si>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</si>
  <si>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</si>
  <si>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</si>
  <si>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</si>
  <si>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</si>
  <si>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</si>
  <si>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</si>
  <si>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</si>
  <si>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</si>
  <si>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</si>
  <si>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</si>
  <si>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</si>
  <si>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</si>
  <si>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</si>
  <si>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</si>
  <si>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</si>
  <si>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</si>
  <si>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</si>
  <si>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</si>
  <si>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</si>
  <si>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</si>
  <si>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</si>
  <si>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</si>
  <si>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</si>
  <si>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</si>
  <si>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</si>
  <si>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</si>
  <si>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</si>
  <si>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</si>
  <si>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</si>
  <si>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</si>
  <si>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</si>
  <si>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</si>
  <si>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</si>
  <si>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</si>
  <si>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</si>
  <si>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</si>
  <si>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</si>
  <si>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</si>
  <si>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</si>
  <si>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</si>
  <si>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</si>
  <si>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</si>
  <si>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</si>
  <si>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</si>
  <si>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</si>
  <si>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</si>
  <si>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</si>
  <si>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</si>
  <si>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</si>
  <si>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</si>
  <si>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</si>
  <si>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</si>
  <si>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</si>
  <si>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</si>
  <si>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</si>
  <si>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</si>
  <si>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</si>
  <si>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</si>
  <si>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</si>
  <si>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</si>
  <si>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</si>
  <si>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</si>
  <si>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</si>
  <si>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</si>
  <si>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</si>
  <si>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</si>
  <si>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</si>
  <si>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</si>
  <si>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</si>
  <si>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</si>
  <si>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</si>
  <si>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</si>
  <si>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</si>
  <si>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</si>
  <si>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</si>
  <si>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</si>
  <si>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</si>
  <si>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</si>
  <si>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</si>
  <si>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</si>
  <si>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</si>
  <si>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</si>
  <si>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</si>
  <si>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</si>
  <si>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</si>
  <si>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</si>
  <si>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</si>
  <si>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</si>
  <si>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</si>
  <si>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</si>
  <si>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</si>
  <si>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</si>
  <si>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</si>
  <si>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</si>
  <si>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</si>
  <si>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</si>
  <si>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</si>
  <si>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</si>
  <si>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</si>
  <si>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</si>
  <si>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</si>
  <si>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</si>
  <si>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</si>
  <si>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</si>
  <si>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</si>
  <si>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</si>
  <si>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</si>
  <si>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</si>
  <si>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</si>
  <si>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</si>
  <si>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</si>
  <si>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</si>
  <si>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</si>
  <si>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</si>
  <si>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</si>
  <si>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</si>
  <si>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</si>
  <si>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</si>
  <si>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</si>
  <si>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</si>
  <si>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</si>
  <si>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</si>
  <si>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</si>
  <si>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</si>
  <si>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</si>
  <si>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</si>
  <si>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</si>
  <si>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</si>
  <si>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</si>
  <si>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</si>
  <si>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</si>
  <si>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</si>
  <si>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</si>
  <si>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</si>
  <si>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</si>
  <si>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</si>
  <si>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</si>
  <si>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</si>
  <si>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</si>
  <si>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</si>
  <si>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</si>
  <si>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</si>
  <si>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</si>
  <si>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</si>
  <si>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</si>
  <si>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</si>
  <si>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</si>
  <si>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</si>
  <si>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</si>
  <si>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</si>
  <si>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</si>
  <si>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</si>
  <si>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</si>
  <si>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</si>
  <si>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</si>
  <si>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</si>
  <si>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</si>
  <si>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</si>
  <si>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</si>
  <si>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</si>
  <si>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</si>
  <si>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</si>
  <si>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</si>
  <si>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</si>
  <si>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</si>
  <si>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</si>
  <si>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</si>
  <si>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</si>
  <si>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</si>
  <si>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</si>
  <si>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</si>
  <si>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</si>
  <si>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</si>
  <si>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</si>
  <si>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</si>
  <si>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</si>
  <si>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</si>
  <si>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</si>
  <si>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</si>
  <si>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</si>
  <si>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</si>
  <si>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</si>
  <si>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</si>
  <si>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</si>
  <si>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</si>
  <si>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</si>
  <si>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</si>
  <si>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</si>
  <si>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</si>
  <si>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</si>
  <si>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</si>
  <si>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</si>
  <si>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</si>
  <si>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</si>
  <si>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</si>
  <si>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</si>
  <si>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</si>
  <si>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</si>
  <si>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</si>
  <si>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</si>
  <si>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</si>
  <si>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</si>
  <si>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</si>
  <si>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</si>
  <si>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</si>
  <si>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</si>
  <si>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</si>
  <si>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</si>
  <si>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</si>
  <si>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</si>
  <si>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</si>
  <si>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</si>
  <si>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</si>
  <si>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</si>
  <si>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</si>
  <si>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</si>
  <si>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</si>
  <si>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</si>
  <si>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</si>
  <si>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</si>
  <si>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</si>
  <si>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</si>
  <si>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</si>
  <si>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</si>
  <si>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</si>
  <si>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</si>
  <si>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</si>
  <si>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</si>
  <si>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</si>
  <si>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</si>
  <si>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</si>
  <si>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</si>
  <si>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</si>
  <si>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</si>
  <si>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</si>
  <si>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</si>
  <si>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</si>
  <si>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</si>
  <si>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</si>
  <si>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</si>
  <si>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</si>
  <si>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</si>
  <si>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</si>
  <si>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</si>
  <si>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</si>
  <si>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</si>
  <si>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</si>
  <si>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</si>
  <si>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</si>
  <si>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</si>
  <si>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</si>
  <si>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</si>
  <si>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</si>
  <si>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</si>
  <si>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</si>
  <si>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</si>
  <si>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</si>
  <si>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</si>
  <si>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</si>
  <si>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</si>
  <si>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</si>
  <si>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</si>
  <si>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</si>
  <si>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</si>
  <si>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</si>
  <si>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</si>
  <si>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</si>
  <si>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</si>
  <si>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</si>
  <si>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</si>
  <si>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</si>
  <si>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</si>
  <si>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</si>
  <si>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</si>
  <si>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</si>
  <si>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</si>
  <si>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</si>
  <si>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</si>
  <si>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</si>
  <si>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</si>
  <si>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</si>
  <si>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</si>
  <si>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</si>
  <si>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</si>
  <si>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</si>
  <si>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</si>
  <si>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</si>
  <si>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</si>
  <si>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</si>
  <si>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</si>
  <si>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</si>
  <si>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</si>
  <si>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</si>
  <si>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</si>
  <si>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</si>
  <si>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</si>
  <si>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</si>
  <si>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</si>
  <si>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</si>
  <si>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</si>
  <si>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</si>
  <si>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</si>
  <si>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</si>
  <si>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</si>
  <si>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</si>
  <si>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</si>
  <si>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</si>
  <si>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</si>
  <si>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</si>
  <si>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</si>
  <si>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</si>
  <si>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</si>
  <si>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</si>
  <si>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</si>
  <si>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</si>
  <si>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</si>
  <si>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</si>
  <si>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</si>
  <si>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</si>
  <si>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</si>
  <si>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</si>
  <si>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</si>
  <si>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</si>
  <si>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</si>
  <si>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</si>
  <si>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</si>
  <si>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</si>
  <si>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</si>
  <si>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</si>
  <si>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</si>
  <si>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</si>
  <si>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</si>
  <si>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</si>
  <si>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</si>
  <si>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</si>
  <si>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</si>
  <si>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</si>
  <si>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</si>
  <si>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</si>
  <si>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</si>
  <si>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</si>
  <si>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</si>
  <si>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</si>
  <si>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</si>
  <si>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</si>
  <si>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</si>
  <si>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</si>
  <si>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</si>
  <si>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</si>
  <si>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</si>
  <si>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</si>
  <si>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</si>
  <si>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</si>
  <si>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</si>
  <si>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</si>
  <si>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</si>
  <si>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</si>
  <si>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</si>
  <si>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</si>
  <si>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</si>
  <si>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</si>
  <si>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</si>
  <si>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</si>
  <si>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</si>
  <si>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</si>
  <si>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</si>
  <si>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</si>
  <si>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</si>
  <si>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</si>
  <si>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</si>
  <si>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</si>
  <si>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</si>
  <si>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</si>
  <si>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</si>
  <si>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</si>
  <si>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</si>
  <si>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</si>
  <si>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</si>
  <si>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</si>
  <si>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</si>
  <si>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</si>
  <si>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</si>
  <si>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</si>
  <si>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</si>
  <si>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</si>
  <si>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</si>
  <si>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</si>
  <si>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</si>
  <si>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</si>
  <si>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</si>
  <si>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</si>
  <si>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</si>
  <si>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</si>
  <si>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</si>
  <si>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</si>
  <si>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</si>
  <si>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</si>
  <si>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</si>
  <si>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</si>
  <si>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</si>
  <si>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</si>
  <si>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</si>
  <si>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</si>
  <si>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</si>
  <si>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</si>
  <si>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</si>
  <si>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</si>
  <si>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</si>
  <si>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</si>
  <si>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</si>
  <si>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</si>
  <si>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</si>
  <si>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</si>
  <si>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</si>
  <si>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</si>
  <si>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</si>
  <si>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</si>
  <si>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</si>
  <si>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</si>
  <si>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</si>
  <si>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</si>
  <si>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</si>
  <si>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</si>
  <si>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</si>
  <si>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</si>
  <si>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</si>
  <si>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</si>
  <si>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</si>
  <si>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</si>
  <si>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</si>
  <si>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</si>
  <si>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</si>
  <si>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</si>
  <si>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</si>
  <si>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</si>
  <si>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</si>
  <si>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</si>
  <si>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</si>
  <si>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</si>
  <si>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</si>
  <si>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</si>
  <si>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</si>
  <si>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</si>
  <si>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</si>
  <si>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</si>
  <si>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</si>
  <si>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</si>
  <si>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</si>
  <si>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</si>
  <si>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</si>
  <si>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</si>
  <si>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</si>
  <si>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</si>
  <si>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</si>
  <si>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</si>
  <si>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</si>
  <si>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</si>
  <si>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</si>
  <si>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</si>
  <si>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</si>
  <si>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</si>
  <si>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</si>
  <si>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</si>
  <si>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</si>
  <si>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</si>
  <si>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</si>
  <si>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</si>
  <si>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</si>
  <si>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</si>
  <si>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</si>
  <si>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</si>
  <si>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</si>
  <si>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</si>
  <si>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</si>
  <si>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</si>
  <si>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</si>
  <si>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</si>
  <si>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</si>
  <si>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</si>
  <si>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</si>
  <si>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</si>
  <si>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</si>
  <si>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</si>
  <si>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</si>
  <si>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</si>
  <si>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</si>
  <si>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</si>
  <si>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</si>
  <si>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</si>
  <si>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</si>
  <si>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</si>
  <si>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</si>
  <si>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</si>
  <si>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</si>
  <si>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</si>
  <si>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</si>
  <si>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</si>
  <si>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</si>
  <si>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</si>
  <si>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</si>
  <si>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</si>
  <si>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</si>
  <si>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</si>
  <si>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</si>
  <si>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</si>
  <si>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</si>
  <si>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</si>
  <si>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</si>
  <si>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</si>
  <si>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</si>
  <si>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</si>
  <si>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</si>
  <si>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</si>
  <si>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</si>
  <si>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</si>
  <si>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</si>
  <si>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</si>
  <si>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</si>
  <si>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</si>
  <si>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</si>
  <si>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</si>
  <si>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</si>
  <si>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</si>
  <si>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</si>
  <si>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</si>
  <si>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</si>
  <si>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</si>
  <si>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</si>
  <si>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</si>
  <si>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</si>
  <si>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</si>
  <si>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</si>
  <si>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</si>
  <si>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</si>
  <si>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</si>
  <si>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</si>
  <si>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</si>
  <si>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</si>
  <si>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</si>
  <si>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</si>
  <si>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</si>
  <si>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</si>
  <si>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</si>
  <si>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</si>
  <si>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</si>
  <si>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</si>
  <si>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</si>
  <si>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</si>
  <si>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</si>
  <si>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</si>
  <si>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</si>
  <si>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</si>
  <si>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</si>
  <si>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</si>
  <si>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</si>
  <si>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</si>
  <si>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</si>
  <si>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</si>
  <si>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</si>
  <si>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</si>
  <si>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</si>
  <si>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</si>
  <si>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</si>
  <si>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</si>
  <si>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</si>
  <si>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</si>
  <si>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</si>
  <si>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</si>
  <si>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</si>
  <si>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</si>
  <si>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</si>
  <si>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</si>
  <si>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</si>
  <si>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</si>
  <si>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</si>
  <si>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</si>
  <si>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</si>
  <si>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</si>
  <si>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</si>
  <si>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</si>
  <si>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</si>
  <si>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</si>
  <si>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</si>
  <si>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</si>
  <si>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</si>
  <si>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</si>
  <si>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</si>
  <si>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</si>
  <si>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</si>
  <si>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</si>
  <si>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</si>
  <si>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</si>
  <si>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</si>
  <si>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</si>
  <si>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</si>
  <si>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</si>
  <si>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</si>
  <si>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</si>
  <si>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</si>
  <si>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</si>
  <si>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</si>
  <si>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</si>
  <si>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</si>
  <si>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</si>
  <si>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</si>
  <si>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</si>
  <si>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</si>
  <si>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</si>
  <si>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</si>
  <si>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</si>
  <si>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</si>
  <si>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</si>
  <si>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</si>
  <si>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</si>
  <si>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</si>
  <si>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</si>
  <si>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</si>
  <si>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</si>
  <si>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</si>
  <si>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</si>
  <si>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</si>
  <si>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</si>
  <si>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</si>
  <si>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</si>
  <si>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</si>
  <si>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</si>
  <si>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</si>
  <si>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</si>
  <si>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</si>
  <si>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</si>
  <si>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</si>
  <si>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</si>
  <si>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</si>
  <si>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</si>
  <si>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</si>
  <si>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</si>
  <si>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</si>
  <si>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</si>
  <si>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</si>
  <si>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</si>
  <si>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</si>
  <si>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</si>
  <si>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</si>
  <si>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</si>
  <si>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</si>
  <si>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</si>
  <si>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</si>
  <si>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</si>
  <si>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</si>
  <si>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</si>
  <si>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</si>
  <si>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</si>
  <si>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</si>
  <si>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</si>
  <si>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</si>
  <si>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</si>
  <si>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</si>
  <si>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</si>
  <si>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</si>
  <si>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</si>
  <si>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</si>
  <si>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</si>
  <si>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</si>
  <si>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</si>
  <si>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</si>
  <si>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</si>
  <si>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</si>
  <si>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</si>
  <si>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</si>
  <si>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</si>
  <si>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</si>
  <si>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</si>
  <si>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</si>
  <si>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</si>
  <si>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</si>
  <si>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</si>
  <si>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</si>
  <si>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</si>
  <si>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</si>
  <si>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</si>
  <si>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</si>
  <si>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</si>
  <si>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</si>
  <si>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</si>
  <si>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</si>
  <si>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</si>
  <si>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</si>
  <si>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</si>
  <si>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</si>
  <si>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</si>
  <si>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</si>
  <si>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</si>
  <si>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</si>
  <si>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</si>
  <si>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</si>
  <si>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</si>
  <si>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</si>
  <si>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</si>
  <si>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</si>
  <si>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</si>
  <si>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</si>
  <si>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</si>
  <si>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</si>
  <si>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</si>
  <si>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</si>
  <si>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</si>
  <si>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</si>
  <si>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</si>
  <si>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</si>
  <si>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</si>
  <si>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</si>
  <si>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</si>
  <si>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</si>
  <si>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</si>
  <si>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</si>
  <si>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</si>
  <si>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</si>
  <si>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</si>
  <si>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</si>
  <si>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</si>
  <si>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</si>
  <si>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</si>
  <si>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</si>
  <si>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</si>
  <si>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</si>
  <si>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</si>
  <si>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</si>
  <si>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</si>
  <si>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</si>
  <si>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</si>
  <si>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</si>
  <si>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</si>
  <si>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</si>
  <si>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</si>
  <si>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</si>
  <si>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</si>
  <si>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</si>
  <si>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</si>
  <si>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</si>
  <si>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</si>
  <si>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</si>
  <si>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</si>
  <si>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</si>
  <si>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</si>
  <si>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</si>
  <si>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</si>
  <si>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</si>
  <si>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</si>
  <si>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</si>
  <si>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</si>
  <si>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</si>
  <si>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</si>
  <si>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</si>
  <si>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</si>
  <si>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</si>
  <si>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</si>
  <si>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</si>
  <si>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</si>
  <si>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</si>
  <si>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</si>
  <si>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</si>
  <si>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</si>
  <si>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</si>
  <si>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</si>
  <si>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</si>
  <si>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</si>
  <si>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</si>
  <si>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</si>
  <si>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</si>
  <si>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</si>
  <si>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</si>
  <si>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</si>
  <si>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</si>
  <si>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</si>
  <si>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</si>
  <si>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</si>
  <si>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</si>
  <si>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</si>
  <si>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</si>
  <si>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</si>
  <si>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</si>
  <si>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</si>
  <si>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</si>
  <si>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</si>
  <si>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</si>
  <si>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</si>
  <si>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</si>
  <si>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</si>
  <si>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</si>
  <si>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</si>
  <si>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</si>
  <si>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</si>
  <si>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</si>
  <si>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</si>
  <si>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</si>
  <si>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</si>
  <si>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</si>
  <si>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</si>
  <si>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</si>
  <si>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</si>
  <si>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</si>
  <si>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</si>
  <si>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</si>
  <si>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</si>
  <si>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</si>
  <si>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</si>
  <si>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</si>
  <si>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</si>
  <si>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</si>
  <si>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</si>
  <si>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</si>
  <si>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</si>
  <si>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</si>
  <si>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</si>
  <si>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</si>
  <si>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</si>
  <si>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</si>
  <si>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</si>
  <si>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</si>
  <si>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</si>
  <si>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</si>
  <si>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</si>
  <si>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</si>
  <si>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</si>
  <si>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</si>
  <si>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</si>
  <si>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</si>
  <si>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</si>
  <si>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</si>
  <si>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</si>
  <si>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</si>
  <si>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</si>
  <si>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</si>
  <si>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</si>
  <si>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</si>
  <si>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</si>
  <si>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</si>
  <si>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</si>
  <si>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</si>
  <si>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</si>
  <si>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</si>
  <si>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</si>
  <si>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</si>
  <si>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</si>
  <si>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</si>
  <si>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</si>
  <si>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</si>
  <si>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</si>
  <si>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</si>
  <si>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</si>
  <si>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</si>
  <si>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</si>
  <si>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</si>
  <si>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</si>
  <si>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</si>
  <si>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</si>
  <si>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</si>
  <si>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</si>
  <si>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</si>
  <si>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</si>
  <si>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</si>
  <si>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</si>
  <si>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</si>
  <si>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</si>
  <si>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</si>
  <si>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</si>
  <si>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</si>
  <si>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</si>
  <si>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</si>
  <si>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</si>
  <si>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</si>
  <si>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</si>
  <si>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</si>
  <si>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</si>
  <si>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</si>
  <si>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</si>
  <si>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</si>
  <si>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</si>
  <si>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</si>
  <si>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</si>
  <si>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</si>
  <si>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</si>
  <si>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</si>
  <si>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</si>
  <si>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</si>
  <si>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</si>
  <si>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</si>
  <si>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</si>
  <si>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</si>
  <si>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</si>
  <si>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</si>
  <si>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</si>
  <si>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</si>
  <si>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</si>
  <si>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</si>
  <si>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</si>
  <si>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</si>
  <si>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</si>
  <si>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</si>
  <si>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</si>
  <si>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</si>
  <si>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</si>
  <si>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</si>
  <si>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</si>
  <si>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</si>
  <si>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</si>
  <si>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</si>
  <si>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</si>
  <si>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</si>
  <si>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</si>
  <si>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</si>
  <si>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</si>
  <si>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</si>
  <si>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</si>
  <si>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</si>
  <si>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</si>
  <si>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</si>
  <si>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</si>
  <si>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</si>
  <si>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</si>
  <si>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</si>
  <si>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</si>
  <si>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</si>
  <si>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</si>
  <si>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</si>
  <si>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</si>
  <si>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</si>
  <si>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</si>
  <si>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</si>
  <si>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</si>
  <si>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</si>
  <si>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</si>
  <si>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</si>
  <si>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</si>
  <si>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</si>
  <si>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</si>
  <si>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</si>
  <si>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</si>
  <si>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</si>
  <si>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</si>
  <si>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</si>
  <si>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</si>
  <si>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</si>
  <si>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</si>
  <si>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</si>
  <si>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</si>
  <si>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</si>
  <si>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</si>
  <si>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</si>
  <si>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</si>
  <si>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</si>
  <si>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</si>
  <si>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</si>
  <si>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</si>
  <si>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</si>
  <si>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</si>
  <si>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</si>
  <si>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</si>
  <si>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</si>
  <si>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</si>
  <si>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</si>
  <si>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</si>
  <si>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</si>
  <si>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</si>
  <si>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</si>
  <si>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</si>
  <si>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</si>
  <si>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</si>
  <si>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</si>
  <si>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</si>
  <si>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</si>
  <si>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</si>
  <si>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</si>
  <si>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</si>
  <si>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</si>
  <si>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</si>
  <si>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</si>
  <si>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</si>
  <si>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</si>
  <si>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</si>
  <si>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</si>
  <si>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</si>
  <si>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</si>
  <si>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</si>
  <si>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</si>
  <si>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</si>
  <si>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</si>
  <si>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</si>
  <si>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</si>
  <si>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</si>
  <si>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</si>
  <si>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</si>
  <si>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</si>
  <si>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</si>
  <si>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</si>
  <si>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</si>
  <si>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</si>
  <si>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</si>
  <si>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</si>
  <si>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</si>
  <si>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</si>
  <si>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</si>
  <si>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</si>
  <si>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</si>
  <si>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</si>
  <si>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</si>
  <si>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</si>
  <si>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</si>
  <si>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</si>
  <si>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</si>
  <si>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</si>
  <si>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</si>
  <si>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</si>
  <si>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</si>
  <si>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</si>
  <si>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</si>
  <si>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</si>
  <si>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</si>
  <si>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</si>
  <si>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</si>
  <si>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</si>
  <si>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</si>
  <si>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</si>
  <si>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</si>
  <si>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</si>
  <si>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</si>
  <si>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</si>
  <si>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</si>
  <si>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</si>
  <si>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</si>
  <si>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</si>
  <si>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</si>
  <si>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</si>
  <si>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</si>
  <si>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</si>
  <si>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</si>
  <si>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</si>
  <si>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</si>
  <si>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</si>
  <si>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</si>
  <si>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</si>
  <si>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</si>
  <si>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</si>
  <si>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</si>
  <si>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</si>
  <si>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</si>
  <si>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</si>
  <si>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</si>
  <si>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</si>
  <si>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</si>
  <si>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</si>
  <si>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</si>
  <si>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</si>
  <si>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</si>
  <si>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</si>
  <si>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</si>
  <si>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</si>
  <si>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</si>
  <si>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</si>
  <si>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</si>
  <si>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</si>
  <si>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</si>
  <si>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</si>
  <si>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</si>
  <si>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</si>
  <si>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</si>
  <si>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</si>
  <si>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</si>
  <si>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</si>
  <si>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</si>
  <si>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</si>
  <si>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</si>
  <si>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</si>
  <si>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</si>
  <si>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</si>
  <si>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</si>
  <si>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</si>
  <si>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</si>
  <si>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</si>
  <si>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</si>
  <si>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</si>
  <si>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</si>
  <si>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</si>
  <si>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</si>
  <si>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</si>
  <si>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</si>
  <si>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</si>
  <si>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</si>
  <si>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</si>
  <si>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</si>
  <si>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</si>
  <si>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</si>
  <si>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</si>
  <si>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</si>
  <si>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</si>
  <si>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</si>
  <si>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</si>
  <si>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</si>
  <si>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</si>
  <si>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</si>
  <si>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</si>
  <si>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</si>
  <si>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</si>
  <si>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</si>
  <si>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</si>
  <si>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</si>
  <si>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</si>
  <si>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</si>
  <si>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</si>
  <si>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</si>
  <si>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</si>
  <si>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</si>
  <si>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</si>
  <si>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</si>
  <si>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</si>
  <si>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</si>
  <si>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</si>
  <si>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</si>
  <si>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</si>
  <si>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</si>
  <si>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</si>
  <si>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</si>
  <si>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</si>
  <si>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</si>
  <si>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</si>
  <si>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</si>
  <si>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</si>
  <si>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</si>
  <si>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</si>
  <si>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</si>
  <si>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</si>
  <si>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</si>
  <si>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</si>
  <si>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</si>
  <si>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</si>
  <si>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</si>
  <si>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</si>
  <si>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</si>
  <si>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</si>
  <si>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</si>
  <si>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</si>
  <si>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</si>
  <si>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</si>
  <si>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</si>
  <si>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</si>
  <si>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</si>
  <si>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</si>
  <si>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</si>
  <si>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</si>
  <si>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</si>
  <si>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</si>
  <si>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</si>
  <si>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</si>
  <si>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</si>
  <si>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</si>
  <si>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</si>
  <si>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</si>
  <si>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</si>
  <si>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</si>
  <si>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</si>
  <si>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</si>
  <si>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</si>
  <si>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</si>
  <si>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</si>
  <si>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</si>
  <si>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</si>
  <si>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</si>
  <si>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</si>
  <si>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</si>
  <si>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</si>
  <si>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</si>
  <si>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</si>
  <si>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</si>
  <si>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</si>
  <si>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</si>
  <si>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</si>
  <si>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</si>
  <si>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</si>
  <si>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</si>
  <si>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</si>
  <si>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</si>
  <si>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</si>
  <si>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</si>
  <si>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</si>
  <si>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</si>
  <si>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</si>
  <si>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</si>
  <si>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</si>
  <si>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</si>
  <si>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</si>
  <si>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</si>
  <si>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</si>
  <si>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</si>
  <si>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</si>
  <si>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</si>
  <si>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</si>
  <si>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</si>
  <si>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</si>
  <si>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</si>
  <si>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</si>
  <si>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</si>
  <si>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</si>
  <si>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</si>
  <si>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</si>
  <si>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</si>
  <si>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</si>
  <si>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</si>
  <si>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</si>
  <si>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</si>
  <si>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</si>
  <si>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</si>
  <si>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</si>
  <si>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</si>
  <si>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</si>
  <si>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</si>
  <si>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</si>
  <si>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</si>
  <si>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</si>
  <si>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</si>
  <si>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</si>
  <si>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</si>
  <si>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</si>
  <si>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</si>
  <si>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</si>
  <si>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</si>
  <si>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</si>
  <si>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</si>
  <si>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</si>
  <si>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</si>
  <si>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</si>
  <si>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</si>
  <si>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</si>
  <si>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</si>
  <si>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</si>
  <si>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</si>
  <si>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</si>
  <si>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</si>
  <si>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</si>
  <si>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</si>
  <si>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</si>
  <si>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</si>
  <si>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</si>
  <si>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</si>
  <si>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</si>
  <si>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</si>
  <si>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</si>
  <si>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</si>
  <si>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</si>
  <si>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</si>
  <si>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</si>
  <si>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</si>
  <si>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</si>
  <si>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</si>
  <si>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</si>
  <si>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</si>
  <si>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</si>
  <si>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</si>
  <si>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</si>
  <si>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</si>
  <si>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</si>
  <si>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</si>
  <si>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</si>
  <si>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</si>
  <si>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</si>
  <si>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</si>
  <si>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</si>
  <si>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</si>
  <si>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</si>
  <si>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</si>
  <si>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</si>
  <si>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</si>
  <si>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</si>
  <si>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</si>
  <si>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</si>
  <si>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</si>
  <si>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</si>
  <si>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</si>
  <si>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</si>
  <si>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</si>
  <si>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</si>
  <si>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</si>
  <si>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</si>
  <si>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</si>
  <si>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</si>
  <si>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</si>
  <si>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</si>
  <si>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</si>
  <si>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</si>
  <si>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</si>
  <si>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</si>
  <si>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</si>
  <si>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</si>
  <si>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</si>
  <si>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</si>
  <si>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</si>
  <si>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</si>
  <si>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</si>
  <si>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</si>
  <si>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</si>
  <si>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</si>
  <si>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</si>
  <si>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</si>
  <si>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</si>
  <si>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</si>
  <si>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</si>
  <si>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</si>
  <si>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</si>
  <si>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</si>
  <si>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</si>
  <si>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</si>
  <si>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</si>
  <si>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</si>
  <si>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</si>
  <si>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</si>
  <si>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</si>
  <si>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</si>
  <si>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</si>
  <si>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</si>
  <si>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</si>
  <si>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</si>
  <si>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</si>
  <si>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</si>
  <si>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</si>
  <si>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</si>
  <si>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</si>
  <si>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</si>
  <si>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</si>
  <si>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</si>
  <si>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</si>
  <si>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</si>
  <si>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</si>
  <si>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</si>
  <si>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</si>
  <si>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</si>
  <si>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</si>
  <si>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</si>
  <si>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</si>
  <si>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</si>
  <si>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</si>
  <si>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</si>
  <si>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</si>
  <si>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</si>
  <si>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</si>
  <si>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</si>
  <si>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</si>
  <si>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</si>
  <si>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</si>
  <si>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</si>
  <si>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</si>
  <si>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</si>
  <si>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</si>
  <si>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</si>
  <si>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</si>
  <si>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</si>
  <si>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</si>
  <si>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</si>
  <si>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</si>
  <si>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</si>
  <si>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</si>
  <si>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</si>
  <si>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</si>
  <si>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</si>
  <si>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</si>
  <si>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</si>
  <si>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</si>
  <si>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</si>
  <si>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</si>
  <si>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</si>
  <si>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</si>
  <si>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</si>
  <si>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</si>
  <si>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</si>
  <si>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</si>
  <si>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</si>
  <si>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</si>
  <si>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</si>
  <si>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</si>
  <si>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</si>
  <si>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</si>
  <si>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</si>
  <si>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</si>
  <si>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</si>
  <si>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</si>
  <si>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</si>
  <si>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</si>
  <si>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</si>
  <si>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</si>
  <si>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</si>
  <si>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</si>
  <si>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</si>
  <si>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</si>
  <si>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</si>
  <si>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</si>
  <si>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</si>
  <si>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</si>
  <si>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</si>
  <si>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</si>
  <si>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</si>
  <si>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</si>
  <si>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</si>
  <si>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</si>
  <si>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</si>
  <si>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</si>
  <si>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</si>
  <si>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</si>
  <si>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</si>
  <si>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</si>
  <si>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</si>
  <si>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</si>
  <si>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</si>
  <si>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</si>
  <si>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</si>
  <si>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</si>
  <si>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</si>
  <si>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</si>
  <si>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</si>
  <si>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</si>
  <si>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</si>
  <si>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</si>
  <si>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</si>
  <si>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</si>
  <si>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</si>
  <si>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</si>
  <si>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</si>
  <si>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</si>
  <si>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</si>
  <si>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</si>
  <si>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</si>
  <si>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</si>
  <si>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</si>
  <si>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</si>
  <si>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</si>
  <si>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</si>
  <si>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</si>
  <si>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</si>
  <si>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</si>
  <si>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</si>
  <si>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</si>
  <si>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</si>
  <si>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</si>
  <si>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</si>
  <si>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</si>
  <si>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</si>
  <si>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</si>
  <si>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</si>
  <si>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</si>
  <si>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</si>
  <si>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</si>
  <si>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</si>
  <si>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</si>
  <si>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</si>
  <si>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</si>
  <si>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</si>
  <si>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</si>
  <si>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</si>
  <si>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</si>
  <si>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</si>
  <si>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</si>
  <si>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</si>
  <si>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</si>
  <si>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</si>
  <si>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</si>
  <si>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</si>
  <si>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</si>
  <si>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</si>
  <si>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</si>
  <si>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</si>
  <si>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</si>
  <si>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</si>
  <si>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</si>
  <si>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</si>
  <si>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</si>
  <si>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</si>
  <si>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</si>
  <si>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</si>
  <si>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</si>
  <si>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</si>
  <si>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</si>
  <si>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</si>
  <si>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</si>
  <si>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</si>
  <si>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</si>
  <si>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</si>
  <si>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</si>
  <si>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</si>
  <si>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</si>
  <si>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</si>
  <si>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</si>
  <si>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</si>
  <si>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</si>
  <si>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</si>
  <si>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</si>
  <si>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</si>
  <si>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</si>
  <si>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</si>
  <si>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</si>
  <si>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</si>
  <si>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</si>
  <si>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</si>
  <si>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</si>
  <si>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</si>
  <si>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</si>
  <si>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</si>
  <si>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</si>
  <si>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</si>
  <si>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</si>
  <si>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</si>
  <si>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</si>
  <si>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</si>
  <si>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</si>
  <si>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</si>
  <si>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</si>
  <si>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</si>
  <si>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</si>
  <si>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</si>
  <si>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</si>
  <si>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</si>
  <si>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</si>
  <si>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</si>
  <si>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</si>
  <si>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</si>
  <si>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</si>
  <si>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</si>
  <si>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</si>
  <si>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</si>
  <si>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</si>
  <si>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</si>
  <si>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</si>
  <si>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</si>
  <si>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</si>
  <si>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</si>
  <si>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</si>
  <si>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</si>
  <si>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</si>
  <si>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</si>
  <si>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</si>
  <si>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</si>
  <si>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</si>
  <si>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</si>
  <si>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</si>
  <si>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</si>
  <si>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</si>
  <si>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</si>
  <si>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</si>
  <si>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</si>
  <si>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</si>
  <si>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</si>
  <si>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</si>
  <si>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</si>
  <si>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</si>
  <si>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</si>
  <si>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</si>
  <si>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</si>
  <si>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</si>
  <si>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</si>
  <si>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</si>
  <si>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</si>
  <si>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</si>
  <si>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</si>
  <si>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</si>
  <si>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</si>
  <si>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</si>
  <si>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</si>
  <si>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</si>
  <si>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</si>
  <si>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</si>
  <si>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</si>
  <si>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</si>
  <si>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</si>
  <si>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</si>
  <si>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</si>
  <si>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</si>
  <si>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</si>
  <si>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</si>
  <si>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</si>
  <si>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</si>
  <si>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</si>
  <si>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</si>
  <si>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</si>
  <si>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</si>
  <si>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</si>
  <si>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</si>
  <si>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</si>
  <si>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</si>
  <si>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</si>
  <si>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</si>
  <si>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</si>
  <si>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</si>
  <si>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</si>
  <si>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</si>
  <si>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</si>
  <si>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</si>
  <si>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</si>
  <si>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</si>
  <si>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</si>
  <si>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</si>
  <si>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</si>
  <si>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</si>
  <si>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</si>
  <si>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</si>
  <si>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</si>
  <si>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</si>
  <si>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</si>
  <si>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</si>
  <si>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</si>
  <si>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</si>
  <si>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</si>
  <si>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</si>
  <si>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</si>
  <si>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</si>
  <si>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</si>
  <si>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</si>
  <si>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</si>
  <si>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</si>
  <si>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</si>
  <si>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</si>
  <si>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</si>
  <si>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</si>
  <si>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</si>
  <si>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</si>
  <si>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</si>
  <si>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</si>
  <si>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</si>
  <si>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</si>
  <si>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</si>
  <si>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</si>
  <si>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</si>
  <si>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</si>
  <si>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</si>
  <si>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</si>
  <si>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</si>
  <si>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</si>
  <si>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</si>
  <si>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</si>
  <si>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</si>
  <si>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</si>
  <si>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</si>
  <si>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</si>
  <si>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</si>
  <si>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</si>
  <si>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</si>
  <si>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</si>
  <si>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</si>
  <si>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</si>
  <si>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</si>
  <si>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</si>
  <si>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</si>
  <si>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</si>
  <si>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</si>
  <si>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</si>
  <si>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</si>
  <si>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</si>
  <si>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</si>
  <si>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</si>
  <si>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</si>
  <si>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</si>
  <si>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</si>
  <si>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</si>
  <si>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</si>
  <si>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</si>
  <si>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</si>
  <si>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</si>
  <si>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</si>
  <si>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</si>
  <si>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</si>
  <si>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</si>
  <si>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</si>
  <si>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</si>
  <si>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</si>
  <si>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</si>
  <si>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</si>
  <si>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</si>
  <si>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</si>
  <si>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</si>
  <si>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</si>
  <si>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</si>
  <si>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</si>
  <si>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</si>
  <si>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</si>
  <si>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</si>
  <si>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</si>
  <si>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</si>
  <si>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</si>
  <si>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</si>
  <si>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</si>
  <si>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</si>
  <si>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</si>
  <si>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</si>
  <si>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</si>
  <si>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</si>
  <si>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</si>
  <si>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</si>
  <si>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</si>
  <si>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</si>
  <si>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</si>
  <si>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</si>
  <si>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</si>
  <si>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</si>
  <si>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</si>
  <si>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</si>
  <si>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</si>
  <si>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</si>
  <si>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</si>
  <si>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</si>
  <si>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</si>
  <si>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</si>
  <si>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</si>
  <si>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</si>
  <si>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</si>
  <si>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</si>
  <si>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</si>
  <si>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</si>
  <si>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</si>
  <si>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</si>
  <si>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</si>
  <si>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</si>
  <si>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</si>
  <si>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</si>
  <si>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</si>
  <si>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</si>
  <si>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</si>
  <si>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</si>
  <si>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</si>
  <si>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</si>
  <si>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</si>
  <si>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</si>
  <si>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</si>
  <si>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</si>
  <si>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</si>
  <si>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</si>
  <si>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</si>
  <si>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</si>
  <si>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</si>
  <si>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</si>
  <si>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</si>
  <si>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</si>
  <si>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</si>
  <si>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</si>
  <si>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</si>
  <si>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</si>
  <si>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</si>
  <si>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</si>
  <si>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</si>
  <si>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</si>
  <si>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</si>
  <si>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</si>
  <si>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</si>
  <si>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</si>
  <si>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</si>
  <si>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</si>
  <si>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</si>
  <si>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</si>
  <si>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</si>
  <si>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</si>
  <si>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</si>
  <si>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</si>
  <si>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</si>
  <si>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</si>
  <si>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</si>
  <si>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</si>
  <si>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</si>
  <si>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</si>
  <si>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</si>
  <si>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</si>
  <si>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</si>
  <si>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</si>
  <si>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</si>
  <si>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</si>
  <si>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</si>
  <si>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</si>
  <si>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</si>
  <si>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</si>
  <si>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</si>
  <si>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</si>
  <si>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</si>
  <si>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</si>
  <si>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</si>
  <si>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</si>
  <si>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</si>
  <si>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</si>
  <si>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</si>
  <si>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</si>
  <si>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</si>
  <si>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</si>
  <si>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</si>
  <si>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</si>
  <si>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</si>
  <si>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</si>
  <si>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</si>
  <si>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</si>
  <si>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</si>
  <si>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</si>
  <si>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</si>
  <si>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</si>
  <si>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</si>
  <si>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</si>
  <si>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</si>
  <si>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</si>
  <si>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</si>
  <si>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</si>
  <si>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</si>
  <si>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</si>
  <si>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</si>
  <si>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</si>
  <si>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</si>
  <si>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</si>
  <si>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</si>
  <si>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</si>
  <si>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</si>
  <si>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</si>
  <si>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</si>
  <si>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</si>
  <si>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</si>
  <si>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</si>
  <si>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</si>
  <si>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</si>
  <si>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</si>
  <si>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</si>
  <si>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</si>
  <si>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</si>
  <si>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</si>
  <si>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</si>
  <si>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</si>
  <si>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</si>
  <si>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</si>
  <si>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</si>
  <si>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</si>
  <si>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</si>
  <si>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</si>
  <si>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</si>
  <si>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</si>
  <si>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</si>
  <si>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</si>
  <si>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</si>
  <si>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</si>
  <si>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</si>
  <si>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</si>
  <si>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</si>
  <si>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</si>
  <si>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</si>
  <si>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</si>
  <si>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</si>
  <si>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</si>
  <si>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</si>
  <si>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</si>
  <si>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</si>
  <si>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</si>
  <si>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</si>
  <si>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</si>
  <si>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</si>
  <si>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</si>
  <si>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</si>
  <si>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</si>
  <si>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</si>
  <si>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</si>
  <si>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</si>
  <si>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</si>
  <si>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</si>
  <si>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</si>
  <si>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</si>
  <si>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</si>
  <si>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</si>
  <si>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</si>
  <si>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</si>
  <si>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</si>
  <si>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</si>
  <si>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</si>
  <si>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</si>
  <si>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</si>
  <si>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</si>
  <si>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</si>
  <si>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</si>
  <si>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</si>
  <si>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</si>
  <si>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</si>
  <si>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</si>
  <si>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</si>
  <si>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</si>
  <si>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</si>
  <si>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</si>
  <si>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</si>
  <si>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</si>
  <si>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</si>
  <si>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</si>
  <si>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</si>
  <si>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</si>
  <si>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</si>
  <si>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</si>
  <si>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</si>
  <si>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</si>
  <si>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</si>
  <si>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</si>
  <si>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</si>
  <si>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</si>
  <si>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</si>
  <si>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</si>
  <si>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</si>
  <si>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</si>
  <si>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</si>
  <si>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</si>
  <si>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</si>
  <si>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</si>
  <si>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</si>
  <si>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</si>
  <si>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</si>
  <si>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</si>
  <si>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</si>
  <si>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</si>
  <si>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</si>
  <si>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</si>
  <si>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</si>
  <si>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</si>
  <si>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</si>
  <si>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</si>
  <si>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</si>
  <si>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</si>
  <si>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</si>
  <si>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</si>
  <si>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</si>
  <si>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</si>
  <si>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</si>
  <si>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</si>
  <si>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</si>
  <si>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</si>
  <si>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</si>
  <si>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</si>
  <si>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</si>
  <si>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</si>
  <si>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</si>
  <si>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</si>
  <si>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</si>
  <si>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</si>
  <si>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</si>
  <si>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</si>
  <si>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</si>
  <si>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</si>
  <si>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</si>
  <si>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</si>
  <si>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</si>
  <si>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</si>
  <si>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</si>
  <si>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</si>
  <si>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</si>
  <si>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</si>
  <si>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</si>
  <si>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</si>
  <si>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</si>
  <si>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</si>
  <si>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</si>
  <si>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</si>
  <si>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</si>
  <si>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</si>
  <si>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</si>
  <si>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</si>
  <si>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</si>
  <si>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</si>
  <si>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</si>
  <si>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</si>
  <si>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</si>
  <si>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</si>
  <si>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</si>
  <si>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</si>
  <si>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</si>
  <si>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</si>
  <si>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</si>
  <si>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</si>
  <si>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</si>
  <si>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</si>
  <si>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</si>
  <si>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</si>
  <si>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</si>
  <si>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</si>
  <si>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</si>
  <si>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</si>
  <si>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</si>
  <si>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</si>
  <si>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</si>
  <si>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</si>
  <si>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</si>
  <si>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</si>
  <si>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</si>
  <si>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</si>
  <si>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</si>
  <si>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</si>
  <si>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</si>
  <si>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</si>
  <si>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</si>
  <si>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</si>
  <si>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</si>
  <si>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</si>
  <si>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</si>
  <si>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</si>
  <si>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</si>
  <si>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</si>
  <si>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</si>
  <si>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</si>
  <si>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</si>
  <si>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</si>
  <si>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</si>
  <si>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</si>
  <si>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</si>
  <si>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</si>
  <si>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</si>
  <si>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</si>
  <si>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</si>
  <si>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</si>
  <si>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</si>
  <si>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</si>
  <si>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</si>
  <si>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</si>
  <si>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</si>
  <si>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</si>
  <si>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</si>
  <si>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</si>
  <si>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</si>
  <si>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</si>
  <si>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</si>
  <si>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</si>
  <si>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</si>
  <si>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</si>
  <si>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</si>
  <si>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</si>
  <si>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</si>
  <si>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</si>
  <si>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</si>
  <si>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</si>
  <si>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</si>
  <si>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</si>
  <si>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</si>
  <si>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</si>
  <si>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</si>
  <si>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</si>
  <si>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</si>
  <si>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</si>
  <si>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</si>
  <si>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</si>
  <si>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</si>
  <si>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</si>
  <si>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</si>
  <si>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</si>
  <si>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</si>
  <si>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</si>
  <si>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</si>
  <si>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</si>
  <si>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</si>
  <si>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</si>
  <si>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</si>
  <si>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</si>
  <si>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</si>
  <si>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</si>
  <si>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</si>
  <si>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</si>
  <si>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</si>
  <si>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</si>
  <si>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</si>
  <si>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</si>
  <si>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</si>
  <si>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</si>
  <si>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</si>
  <si>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</si>
  <si>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</si>
  <si>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</si>
  <si>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</si>
  <si>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</si>
  <si>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</si>
  <si>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</si>
  <si>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</si>
  <si>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</si>
  <si>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</si>
  <si>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</si>
  <si>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</si>
  <si>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</si>
  <si>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</si>
  <si>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</si>
  <si>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</si>
  <si>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</si>
  <si>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</si>
  <si>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</si>
  <si>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</si>
  <si>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</si>
  <si>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</si>
  <si>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</si>
  <si>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</si>
  <si>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</si>
  <si>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</si>
  <si>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</si>
  <si>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</si>
  <si>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</si>
  <si>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</si>
  <si>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</si>
  <si>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</si>
  <si>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</si>
  <si>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</si>
  <si>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</si>
  <si>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</si>
  <si>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</si>
  <si>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</si>
  <si>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</si>
  <si>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</si>
  <si>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</si>
  <si>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</si>
  <si>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</si>
  <si>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</si>
  <si>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</si>
  <si>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</si>
  <si>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</si>
  <si>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</si>
  <si>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</si>
  <si>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</si>
  <si>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</si>
  <si>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</si>
  <si>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</si>
  <si>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</si>
  <si>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</si>
  <si>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</si>
  <si>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</si>
  <si>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</si>
  <si>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</si>
  <si>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</si>
  <si>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</si>
  <si>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</si>
  <si>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</si>
  <si>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</si>
  <si>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</si>
  <si>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</si>
  <si>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</si>
  <si>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</si>
  <si>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</si>
  <si>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</si>
  <si>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</si>
  <si>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</si>
  <si>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</si>
  <si>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</si>
  <si>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</si>
  <si>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</si>
  <si>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</si>
  <si>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</si>
  <si>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</si>
  <si>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</si>
  <si>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</si>
  <si>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</si>
  <si>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</si>
  <si>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</si>
  <si>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</si>
  <si>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</si>
  <si>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</si>
  <si>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</si>
  <si>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</si>
  <si>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</si>
  <si>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</si>
  <si>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</si>
  <si>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</si>
  <si>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</si>
  <si>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</si>
  <si>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</si>
  <si>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</si>
  <si>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</si>
  <si>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</si>
  <si>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</si>
  <si>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</si>
  <si>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</si>
  <si>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</si>
  <si>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</si>
  <si>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</si>
  <si>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</si>
  <si>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</si>
  <si>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</si>
  <si>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</si>
  <si>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</si>
  <si>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</si>
  <si>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</si>
  <si>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</si>
  <si>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</si>
  <si>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</si>
  <si>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</si>
  <si>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</si>
  <si>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</si>
  <si>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</si>
  <si>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</si>
  <si>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</si>
  <si>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</si>
  <si>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</si>
  <si>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</si>
  <si>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</si>
  <si>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</si>
  <si>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</si>
  <si>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</si>
  <si>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</si>
  <si>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</si>
  <si>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</si>
  <si>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</si>
  <si>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</si>
  <si>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</si>
  <si>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</si>
  <si>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</si>
  <si>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</si>
  <si>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</si>
  <si>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</si>
  <si>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</si>
  <si>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</si>
  <si>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</si>
  <si>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</si>
  <si>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</si>
  <si>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</si>
  <si>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</si>
  <si>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</si>
  <si>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</si>
  <si>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</si>
  <si>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</si>
  <si>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</si>
  <si>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</si>
  <si>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</si>
  <si>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</si>
  <si>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</si>
  <si>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</si>
  <si>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</si>
  <si>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</si>
  <si>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</si>
  <si>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</si>
  <si>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</si>
  <si>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</si>
  <si>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</si>
  <si>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</si>
  <si>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</si>
  <si>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</si>
  <si>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</si>
  <si>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</si>
  <si>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</si>
  <si>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</si>
  <si>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</si>
  <si>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</si>
  <si>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</si>
  <si>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</si>
  <si>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</si>
  <si>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</si>
  <si>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</si>
  <si>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</si>
  <si>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</si>
  <si>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</si>
  <si>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</si>
  <si>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</si>
  <si>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</si>
  <si>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</si>
  <si>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</si>
  <si>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</si>
  <si>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</si>
  <si>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</si>
  <si>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</si>
  <si>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</si>
  <si>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</si>
  <si>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</si>
  <si>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</si>
  <si>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</si>
  <si>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</si>
  <si>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</si>
  <si>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</si>
  <si>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</si>
  <si>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</si>
  <si>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</si>
  <si>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</si>
  <si>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</si>
  <si>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</si>
  <si>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</si>
  <si>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</si>
  <si>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</si>
  <si>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</si>
  <si>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</si>
  <si>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</si>
  <si>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</si>
  <si>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</si>
  <si>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</si>
  <si>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</si>
  <si>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</si>
  <si>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</si>
  <si>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</si>
  <si>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</si>
  <si>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</si>
  <si>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</si>
  <si>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</si>
  <si>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</si>
  <si>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</si>
  <si>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</si>
  <si>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</si>
  <si>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</si>
  <si>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</si>
  <si>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</si>
  <si>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</si>
  <si>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</si>
  <si>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</si>
  <si>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</si>
  <si>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</si>
  <si>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</si>
  <si>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</si>
  <si>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</si>
  <si>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</si>
  <si>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</si>
  <si>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</si>
  <si>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</si>
  <si>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</si>
  <si>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</si>
  <si>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</si>
  <si>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</si>
  <si>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</si>
  <si>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</si>
  <si>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</si>
  <si>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</si>
  <si>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</si>
  <si>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</si>
  <si>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</si>
  <si>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</si>
  <si>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</si>
  <si>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</si>
  <si>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</si>
  <si>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</si>
  <si>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</si>
  <si>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</si>
  <si>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</si>
  <si>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</si>
  <si>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</si>
  <si>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</si>
  <si>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</si>
  <si>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</si>
  <si>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</si>
  <si>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</si>
  <si>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</si>
  <si>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</si>
  <si>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</si>
  <si>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</si>
  <si>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</si>
  <si>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</si>
  <si>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</si>
  <si>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</si>
  <si>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</si>
  <si>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</si>
  <si>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</si>
  <si>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</si>
  <si>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</si>
  <si>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</si>
  <si>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</si>
  <si>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</si>
  <si>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</si>
  <si>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</si>
  <si>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</si>
  <si>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</si>
  <si>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</si>
  <si>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</si>
  <si>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</si>
  <si>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</si>
  <si>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</si>
  <si>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</si>
  <si>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</si>
  <si>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</si>
  <si>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</si>
  <si>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</si>
  <si>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</si>
  <si>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</si>
  <si>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</si>
  <si>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</si>
  <si>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</si>
  <si>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</si>
  <si>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</si>
  <si>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</si>
  <si>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</si>
  <si>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</si>
  <si>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</si>
  <si>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</si>
  <si>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</si>
  <si>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</si>
  <si>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</si>
  <si>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</si>
  <si>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</si>
  <si>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</si>
  <si>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</si>
  <si>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</si>
  <si>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</si>
  <si>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</si>
  <si>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</si>
  <si>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</si>
  <si>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</si>
  <si>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</si>
  <si>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</si>
  <si>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</si>
  <si>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</si>
  <si>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</si>
  <si>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</si>
  <si>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</si>
  <si>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</si>
  <si>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</si>
  <si>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</si>
  <si>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</si>
  <si>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</si>
  <si>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</si>
  <si>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</si>
  <si>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</si>
  <si>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</si>
  <si>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</si>
  <si>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</si>
  <si>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</si>
  <si>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</si>
  <si>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</si>
  <si>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</si>
  <si>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</si>
  <si>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</si>
  <si>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</si>
  <si>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</si>
  <si>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</si>
  <si>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</si>
  <si>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</si>
  <si>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</si>
  <si>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</si>
  <si>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</si>
  <si>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</si>
  <si>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</si>
  <si>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</si>
  <si>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</si>
  <si>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</si>
  <si>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</si>
  <si>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</si>
  <si>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</si>
  <si>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</si>
  <si>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</si>
  <si>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</si>
  <si>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</si>
  <si>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</si>
  <si>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</si>
  <si>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</si>
  <si>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</si>
  <si>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</si>
  <si>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</si>
  <si>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</si>
  <si>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</si>
  <si>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</si>
  <si>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</si>
  <si>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</si>
  <si>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</si>
  <si>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</si>
  <si>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</si>
  <si>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</si>
  <si>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</si>
  <si>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</si>
  <si>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</si>
  <si>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</si>
  <si>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</si>
  <si>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</si>
  <si>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</si>
  <si>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</si>
  <si>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</si>
  <si>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</si>
  <si>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</si>
  <si>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</si>
  <si>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</si>
  <si>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</si>
  <si>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</si>
  <si>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</si>
  <si>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</si>
  <si>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</si>
  <si>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</si>
  <si>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</si>
  <si>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</si>
  <si>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</si>
  <si>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</si>
  <si>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</si>
  <si>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</si>
  <si>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</si>
  <si>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</si>
  <si>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</si>
  <si>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</si>
  <si>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</si>
  <si>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</si>
  <si>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</si>
  <si>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</si>
  <si>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</si>
  <si>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</si>
  <si>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</si>
  <si>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</si>
  <si>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</si>
  <si>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</si>
  <si>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</si>
  <si>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</si>
  <si>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</si>
  <si>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</si>
  <si>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</si>
  <si>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</si>
  <si>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</si>
  <si>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</si>
  <si>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</si>
  <si>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</si>
  <si>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</si>
  <si>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</si>
  <si>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</si>
  <si>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</si>
  <si>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</si>
  <si>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</si>
  <si>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</si>
  <si>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</si>
  <si>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</si>
  <si>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</si>
  <si>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</si>
  <si>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</si>
  <si>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</si>
  <si>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</si>
  <si>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</si>
  <si>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</si>
  <si>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</si>
  <si>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</si>
  <si>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</si>
  <si>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</si>
  <si>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</si>
  <si>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</si>
  <si>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</si>
  <si>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</si>
  <si>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</si>
  <si>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</si>
  <si>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</si>
  <si>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</si>
  <si>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</si>
  <si>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</si>
  <si>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</si>
  <si>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</si>
  <si>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</si>
  <si>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</si>
  <si>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</si>
  <si>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</si>
  <si>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</si>
  <si>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</si>
  <si>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</si>
  <si>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</si>
  <si>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</si>
  <si>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</si>
  <si>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</si>
  <si>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</si>
  <si>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</si>
  <si>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</si>
  <si>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</si>
  <si>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</si>
  <si>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</si>
  <si>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</si>
  <si>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</si>
  <si>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</si>
  <si>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</si>
  <si>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</si>
  <si>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</si>
  <si>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</si>
  <si>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</si>
  <si>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</si>
  <si>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</si>
  <si>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</si>
  <si>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</si>
  <si>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</si>
  <si>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</si>
  <si>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</si>
  <si>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</si>
  <si>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</si>
  <si>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</si>
  <si>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</si>
  <si>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</si>
  <si>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</si>
  <si>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</si>
  <si>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</si>
  <si>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</si>
  <si>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</si>
  <si>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</si>
  <si>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</si>
  <si>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</si>
  <si>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</si>
  <si>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</si>
  <si>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</si>
  <si>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</si>
  <si>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</si>
  <si>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</si>
  <si>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</si>
  <si>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</si>
  <si>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</si>
  <si>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</si>
  <si>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</si>
  <si>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</si>
  <si>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</si>
  <si>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</si>
  <si>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</si>
  <si>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</si>
  <si>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</si>
  <si>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</si>
  <si>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</si>
  <si>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</si>
  <si>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</si>
  <si>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</si>
  <si>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</si>
  <si>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</si>
  <si>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</si>
  <si>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</si>
  <si>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</si>
  <si>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</si>
  <si>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</si>
  <si>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</si>
  <si>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</si>
  <si>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</si>
  <si>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</si>
  <si>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</si>
  <si>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</si>
  <si>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</si>
  <si>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</si>
  <si>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</si>
  <si>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</si>
  <si>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</si>
  <si>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</si>
  <si>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</si>
  <si>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</si>
  <si>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</si>
  <si>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</si>
  <si>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</si>
  <si>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</si>
  <si>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</si>
  <si>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</si>
  <si>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</si>
  <si>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</si>
  <si>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</si>
  <si>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</si>
  <si>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</si>
  <si>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</si>
  <si>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</si>
  <si>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</si>
  <si>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</si>
  <si>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</si>
  <si>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</si>
  <si>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</si>
  <si>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</si>
  <si>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</si>
  <si>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</si>
  <si>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</si>
  <si>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</si>
  <si>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</si>
  <si>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</si>
  <si>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</si>
  <si>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</si>
  <si>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</si>
  <si>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</si>
  <si>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</si>
  <si>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</si>
  <si>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</si>
  <si>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</si>
  <si>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</si>
  <si>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</si>
  <si>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</si>
  <si>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</si>
  <si>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</si>
  <si>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</si>
  <si>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</si>
  <si>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</si>
  <si>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</si>
  <si>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</si>
  <si>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</si>
  <si>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</si>
  <si>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</si>
  <si>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</si>
  <si>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</si>
  <si>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</si>
  <si>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</si>
  <si>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</si>
  <si>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</si>
  <si>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</si>
  <si>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</si>
  <si>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</si>
  <si>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</si>
  <si>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</si>
  <si>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</si>
  <si>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</si>
  <si>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</si>
  <si>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</si>
  <si>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</si>
  <si>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</si>
  <si>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</si>
  <si>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</si>
  <si>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</si>
  <si>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</si>
  <si>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</si>
  <si>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</si>
  <si>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</si>
  <si>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</si>
  <si>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</si>
  <si>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</si>
  <si>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</si>
  <si>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</si>
  <si>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</si>
  <si>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</si>
  <si>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</si>
  <si>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</si>
  <si>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</si>
  <si>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</si>
  <si>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</si>
  <si>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</si>
  <si>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</si>
  <si>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</si>
  <si>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</si>
  <si>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</si>
  <si>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</si>
  <si>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</si>
  <si>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</si>
  <si>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</si>
  <si>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</si>
  <si>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</si>
  <si>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</si>
  <si>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</si>
  <si>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</si>
  <si>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</si>
  <si>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</si>
  <si>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</si>
  <si>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</si>
  <si>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</si>
  <si>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</si>
  <si>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</si>
  <si>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</si>
  <si>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</si>
  <si>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</si>
  <si>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</si>
  <si>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</si>
  <si>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</si>
  <si>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</si>
  <si>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</si>
  <si>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</si>
  <si>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</si>
  <si>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</si>
  <si>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</si>
  <si>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</si>
  <si>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</si>
  <si>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</si>
  <si>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</si>
  <si>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</si>
  <si>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</si>
  <si>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</si>
  <si>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</si>
  <si>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</si>
  <si>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</si>
  <si>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</si>
  <si>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</si>
  <si>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</si>
  <si>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</si>
  <si>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</si>
  <si>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</si>
  <si>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</si>
  <si>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</si>
  <si>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</si>
  <si>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</si>
  <si>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</si>
  <si>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</si>
  <si>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</si>
  <si>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</si>
  <si>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</si>
  <si>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</si>
  <si>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</si>
  <si>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</si>
  <si>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</si>
  <si>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</si>
  <si>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</si>
  <si>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</si>
  <si>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</si>
  <si>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</si>
  <si>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</si>
  <si>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</si>
  <si>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</si>
  <si>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</si>
  <si>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</si>
  <si>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</si>
  <si>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</si>
  <si>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</si>
  <si>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</si>
  <si>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</si>
  <si>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</si>
  <si>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</si>
  <si>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</si>
  <si>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</si>
  <si>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</si>
  <si>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</si>
  <si>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</si>
  <si>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</si>
  <si>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</si>
  <si>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</si>
  <si>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</si>
  <si>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</si>
  <si>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</si>
  <si>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</si>
  <si>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</si>
  <si>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</si>
  <si>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</si>
  <si>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</si>
  <si>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</si>
  <si>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</si>
  <si>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</si>
  <si>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</si>
  <si>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</si>
  <si>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</si>
  <si>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</si>
  <si>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</si>
  <si>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</si>
  <si>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</si>
  <si>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</si>
  <si>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</si>
  <si>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</si>
  <si>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</si>
  <si>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</si>
  <si>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</si>
  <si>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</si>
  <si>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</si>
  <si>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</si>
  <si>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</si>
  <si>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</si>
  <si>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</si>
  <si>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</si>
  <si>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</si>
  <si>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</si>
  <si>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</si>
  <si>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</si>
  <si>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</si>
  <si>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</si>
  <si>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</si>
  <si>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</si>
  <si>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</si>
  <si>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</si>
  <si>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</si>
  <si>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</si>
  <si>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</si>
  <si>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</si>
  <si>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</si>
  <si>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</si>
  <si>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</si>
  <si>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</si>
  <si>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</si>
  <si>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</si>
  <si>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</si>
  <si>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</si>
  <si>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</si>
  <si>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</si>
  <si>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</si>
  <si>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</si>
  <si>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</si>
  <si>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</si>
  <si>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</si>
  <si>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</si>
  <si>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</si>
  <si>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</si>
  <si>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</si>
  <si>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</si>
  <si>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</si>
  <si>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</si>
  <si>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</si>
  <si>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</si>
  <si>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</si>
  <si>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</si>
  <si>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</si>
  <si>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</si>
  <si>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</si>
  <si>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</si>
  <si>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</si>
  <si>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</si>
  <si>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</si>
  <si>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</si>
  <si>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</si>
  <si>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</si>
  <si>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</si>
  <si>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</si>
  <si>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</si>
  <si>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</si>
  <si>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</si>
  <si>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</si>
  <si>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</si>
  <si>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</si>
  <si>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</si>
  <si>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</si>
  <si>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</si>
  <si>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</si>
  <si>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</si>
  <si>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</si>
  <si>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</si>
  <si>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</si>
  <si>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</si>
  <si>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</si>
  <si>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</si>
  <si>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</si>
  <si>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</si>
  <si>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</si>
  <si>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</si>
  <si>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</si>
  <si>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</si>
  <si>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</si>
  <si>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</si>
  <si>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</si>
  <si>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</si>
  <si>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</si>
  <si>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</si>
  <si>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</si>
  <si>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</si>
  <si>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</si>
  <si>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</si>
  <si>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</si>
  <si>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</si>
  <si>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</si>
  <si>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</si>
  <si>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</si>
  <si>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</si>
  <si>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</si>
  <si>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</si>
  <si>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</si>
  <si>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</si>
  <si>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</si>
  <si>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</si>
  <si>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</si>
  <si>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</si>
  <si>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</si>
  <si>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</si>
  <si>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</si>
  <si>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</si>
  <si>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</si>
  <si>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</si>
  <si>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</si>
  <si>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</si>
  <si>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</si>
  <si>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</si>
  <si>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</si>
  <si>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</si>
  <si>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</si>
  <si>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</si>
  <si>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</si>
  <si>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</si>
  <si>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</si>
  <si>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</si>
  <si>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</si>
  <si>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</si>
  <si>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</si>
  <si>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</si>
  <si>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</si>
  <si>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</si>
  <si>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</si>
  <si>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</si>
  <si>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</si>
  <si>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</si>
  <si>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</si>
  <si>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</si>
  <si>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</si>
  <si>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</si>
  <si>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</si>
  <si>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</si>
  <si>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</si>
  <si>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</si>
  <si>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</si>
  <si>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</si>
  <si>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</si>
  <si>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</si>
  <si>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</si>
  <si>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</si>
  <si>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</si>
  <si>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</si>
  <si>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</si>
  <si>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</si>
  <si>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</si>
  <si>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</si>
  <si>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</si>
  <si>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</si>
  <si>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</si>
  <si>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</si>
  <si>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</si>
  <si>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</si>
  <si>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</si>
  <si>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</si>
  <si>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</si>
  <si>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</si>
  <si>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</si>
  <si>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</si>
  <si>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</si>
  <si>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</si>
  <si>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</si>
  <si>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</si>
  <si>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</si>
  <si>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</si>
  <si>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</si>
  <si>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</si>
  <si>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</si>
  <si>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</si>
  <si>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</si>
  <si>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</si>
  <si>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</si>
  <si>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</si>
  <si>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</si>
  <si>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</si>
  <si>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</si>
  <si>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</si>
  <si>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</si>
  <si>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</si>
  <si>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</si>
  <si>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</si>
  <si>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</si>
  <si>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</si>
  <si>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</si>
  <si>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</si>
  <si>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</si>
  <si>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</si>
  <si>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</si>
  <si>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</si>
  <si>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</si>
  <si>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</si>
  <si>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</si>
  <si>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</si>
  <si>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</si>
  <si>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</si>
  <si>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</si>
  <si>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</si>
  <si>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</si>
  <si>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</si>
  <si>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</si>
  <si>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</si>
  <si>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</si>
  <si>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</si>
  <si>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</si>
  <si>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</si>
  <si>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</si>
  <si>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</si>
  <si>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</si>
  <si>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</si>
  <si>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</si>
  <si>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</si>
  <si>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</si>
  <si>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</si>
  <si>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</si>
  <si>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</si>
  <si>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</si>
  <si>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</si>
  <si>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</si>
  <si>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</si>
  <si>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</si>
  <si>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</si>
  <si>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</si>
  <si>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</si>
  <si>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</si>
  <si>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</si>
  <si>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</si>
  <si>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</si>
  <si>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</si>
  <si>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</si>
  <si>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</si>
  <si>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</si>
  <si>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</si>
  <si>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</si>
  <si>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</si>
  <si>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</si>
  <si>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</si>
  <si>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</si>
  <si>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</si>
  <si>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</si>
  <si>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</si>
  <si>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</si>
  <si>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</si>
  <si>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</si>
  <si>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</si>
  <si>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</si>
  <si>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</si>
  <si>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</si>
  <si>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</si>
  <si>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</si>
  <si>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</si>
  <si>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</si>
  <si>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</si>
  <si>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</si>
  <si>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</si>
  <si>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</si>
  <si>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</si>
  <si>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</si>
  <si>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</si>
  <si>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</si>
  <si>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</si>
  <si>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</si>
  <si>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</si>
  <si>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</si>
  <si>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</si>
  <si>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</si>
  <si>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</si>
  <si>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</si>
  <si>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</si>
  <si>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</si>
  <si>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</si>
  <si>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</si>
  <si>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</si>
  <si>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</si>
  <si>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</si>
  <si>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</si>
  <si>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</si>
  <si>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</si>
  <si>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</si>
  <si>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</si>
  <si>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</si>
  <si>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</si>
  <si>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</si>
  <si>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</si>
  <si>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</si>
  <si>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</si>
  <si>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</si>
  <si>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</si>
  <si>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</si>
  <si>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</si>
  <si>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</si>
  <si>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</si>
  <si>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</si>
  <si>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</si>
  <si>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</si>
  <si>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</si>
  <si>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</si>
  <si>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</si>
  <si>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</si>
  <si>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</si>
  <si>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</si>
  <si>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</si>
  <si>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</si>
  <si>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</si>
  <si>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</si>
  <si>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</si>
  <si>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</si>
  <si>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</si>
  <si>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</si>
  <si>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</si>
  <si>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</si>
  <si>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</si>
  <si>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</si>
  <si>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</si>
  <si>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</si>
  <si>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</si>
  <si>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</si>
  <si>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</si>
  <si>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</si>
  <si>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</si>
  <si>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</si>
  <si>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</si>
  <si>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</si>
  <si>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</si>
  <si>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</si>
  <si>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</si>
  <si>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</si>
  <si>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</si>
  <si>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</si>
  <si>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</si>
  <si>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</si>
  <si>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</si>
  <si>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</si>
  <si>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</si>
  <si>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</si>
  <si>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</si>
  <si>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</si>
  <si>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</si>
  <si>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</si>
  <si>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</si>
  <si>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</si>
  <si>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</si>
  <si>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</si>
  <si>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</si>
  <si>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</si>
  <si>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</si>
  <si>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</si>
  <si>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</si>
  <si>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</si>
  <si>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</si>
  <si>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</si>
  <si>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</si>
  <si>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</si>
  <si>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</si>
  <si>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</si>
  <si>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</si>
  <si>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</si>
  <si>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</si>
  <si>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</si>
  <si>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</si>
  <si>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</si>
  <si>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</si>
  <si>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</si>
  <si>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</si>
  <si>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</si>
  <si>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</si>
  <si>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</si>
  <si>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</si>
  <si>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</si>
  <si>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</si>
  <si>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</si>
  <si>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</si>
  <si>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</si>
  <si>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</si>
  <si>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</si>
  <si>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</si>
  <si>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</si>
  <si>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</si>
  <si>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</si>
  <si>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</si>
  <si>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</si>
  <si>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</si>
  <si>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</si>
  <si>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</si>
  <si>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</si>
  <si>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</si>
  <si>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</si>
  <si>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</si>
  <si>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</si>
  <si>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</si>
  <si>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</si>
  <si>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</si>
  <si>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</si>
  <si>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</si>
  <si>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</si>
  <si>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</si>
  <si>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</si>
  <si>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</si>
  <si>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</si>
  <si>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</si>
  <si>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</si>
  <si>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</si>
  <si>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</si>
  <si>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</si>
  <si>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</si>
  <si>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</si>
  <si>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</si>
  <si>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</si>
  <si>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</si>
  <si>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</si>
  <si>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</si>
  <si>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</si>
  <si>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</si>
  <si>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</si>
  <si>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</si>
  <si>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</si>
  <si>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</si>
  <si>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</si>
  <si>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</si>
  <si>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</si>
  <si>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</si>
  <si>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</si>
  <si>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</si>
  <si>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</si>
  <si>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</si>
  <si>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</si>
  <si>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</si>
  <si>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</si>
  <si>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</si>
  <si>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</si>
  <si>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</si>
  <si>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</si>
  <si>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</si>
  <si>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</si>
  <si>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</si>
  <si>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</si>
  <si>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</si>
  <si>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</si>
  <si>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</si>
  <si>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</si>
  <si>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</si>
  <si>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</si>
  <si>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</si>
  <si>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</si>
  <si>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</si>
  <si>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</si>
  <si>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</si>
  <si>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</si>
  <si>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</si>
  <si>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</si>
  <si>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</si>
  <si>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</si>
  <si>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</si>
  <si>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</si>
  <si>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</si>
  <si>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</si>
  <si>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</si>
  <si>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</si>
  <si>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</si>
  <si>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</si>
  <si>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</si>
  <si>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</si>
  <si>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</si>
  <si>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</si>
  <si>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</si>
  <si>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</si>
  <si>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</si>
  <si>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</si>
  <si>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</si>
  <si>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</si>
  <si>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</si>
  <si>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</si>
  <si>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</si>
  <si>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</si>
  <si>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</si>
  <si>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</si>
  <si>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</si>
  <si>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</si>
  <si>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</si>
  <si>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</si>
  <si>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</si>
  <si>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</si>
  <si>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</si>
  <si>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</si>
  <si>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</si>
  <si>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</si>
  <si>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</si>
  <si>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</si>
  <si>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</si>
  <si>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</si>
  <si>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</si>
  <si>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</si>
  <si>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</si>
  <si>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</si>
  <si>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</si>
  <si>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</si>
  <si>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</si>
  <si>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</si>
  <si>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</si>
  <si>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</si>
  <si>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</si>
  <si>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</si>
  <si>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</si>
  <si>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</si>
  <si>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</si>
  <si>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</si>
  <si>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</si>
  <si>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</si>
  <si>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</si>
  <si>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</si>
  <si>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</si>
  <si>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</si>
  <si>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</si>
  <si>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</si>
  <si>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</si>
  <si>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</si>
  <si>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</si>
  <si>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</si>
  <si>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</si>
  <si>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</si>
  <si>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</si>
  <si>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</si>
  <si>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</si>
  <si>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</si>
  <si>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</si>
  <si>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</si>
  <si>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</si>
  <si>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</si>
  <si>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</si>
  <si>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</si>
  <si>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</si>
  <si>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</si>
  <si>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</si>
  <si>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</si>
  <si>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</si>
  <si>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</si>
  <si>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</si>
  <si>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</si>
  <si>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</si>
  <si>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</si>
  <si>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</si>
  <si>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</si>
  <si>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</si>
  <si>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</si>
  <si>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</si>
  <si>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</si>
  <si>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</si>
  <si>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</si>
  <si>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</si>
  <si>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</si>
  <si>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</si>
  <si>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</si>
  <si>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</si>
  <si>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</si>
  <si>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</si>
  <si>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</si>
  <si>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</si>
  <si>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</si>
  <si>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</si>
  <si>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</si>
  <si>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</si>
  <si>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</si>
  <si>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</si>
  <si>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</si>
  <si>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</si>
  <si>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</si>
  <si>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</si>
  <si>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</si>
  <si>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</si>
  <si>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</si>
  <si>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</si>
  <si>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</si>
  <si>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</si>
  <si>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</si>
  <si>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</si>
  <si>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</si>
  <si>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</si>
  <si>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</si>
  <si>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</si>
  <si>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</si>
  <si>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</si>
  <si>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</si>
  <si>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</si>
  <si>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</si>
  <si>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</si>
  <si>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</si>
  <si>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</si>
  <si>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</si>
  <si>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</si>
  <si>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</si>
  <si>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</si>
  <si>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</si>
  <si>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</si>
  <si>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</si>
  <si>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</si>
  <si>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</si>
  <si>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</si>
  <si>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</si>
  <si>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</si>
  <si>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</si>
  <si>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</si>
  <si>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</si>
  <si>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</si>
  <si>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</si>
  <si>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</si>
  <si>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</si>
  <si>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</si>
  <si>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</si>
  <si>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</si>
  <si>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</si>
  <si>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</si>
  <si>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</si>
  <si>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</si>
  <si>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</si>
  <si>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</si>
  <si>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</si>
  <si>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</si>
  <si>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</si>
  <si>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</si>
  <si>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</si>
  <si>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</si>
  <si>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</si>
  <si>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</si>
  <si>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</si>
  <si>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</si>
  <si>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</si>
  <si>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</si>
  <si>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</si>
  <si>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</si>
  <si>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</si>
  <si>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</si>
  <si>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</si>
  <si>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</si>
  <si>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</si>
  <si>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</si>
  <si>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</si>
  <si>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</si>
  <si>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</si>
  <si>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</si>
  <si>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</si>
  <si>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</si>
  <si>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</si>
  <si>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</si>
  <si>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</si>
  <si>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</si>
  <si>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</si>
  <si>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</si>
  <si>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</si>
  <si>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</si>
  <si>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</si>
  <si>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</si>
  <si>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</si>
  <si>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</si>
  <si>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</si>
  <si>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</si>
  <si>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</si>
  <si>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</si>
  <si>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</si>
  <si>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</si>
  <si>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</si>
  <si>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</si>
  <si>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</si>
  <si>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</si>
  <si>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</si>
  <si>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</si>
  <si>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</si>
  <si>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</si>
  <si>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</si>
  <si>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</si>
  <si>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</si>
  <si>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</si>
  <si>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</si>
  <si>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</si>
  <si>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</si>
  <si>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</si>
  <si>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</si>
  <si>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</si>
  <si>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</si>
  <si>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</si>
  <si>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</si>
  <si>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</si>
  <si>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</si>
  <si>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</si>
  <si>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</si>
  <si>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</si>
  <si>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</si>
  <si>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</si>
  <si>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</si>
  <si>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</si>
  <si>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</si>
  <si>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</si>
  <si>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</si>
  <si>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</si>
  <si>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</si>
  <si>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</si>
  <si>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</si>
  <si>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</si>
  <si>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</si>
  <si>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</si>
  <si>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</si>
  <si>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</si>
  <si>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</si>
  <si>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</si>
  <si>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</si>
  <si>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</si>
  <si>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</si>
  <si>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</si>
  <si>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</si>
  <si>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</si>
  <si>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</si>
  <si>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</si>
  <si>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</si>
  <si>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</si>
  <si>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</si>
  <si>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</si>
  <si>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</si>
  <si>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</si>
  <si>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</si>
  <si>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</si>
  <si>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</si>
  <si>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</si>
  <si>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</si>
  <si>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</si>
  <si>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</si>
  <si>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</si>
  <si>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</si>
  <si>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</si>
  <si>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</si>
  <si>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</si>
  <si>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</si>
  <si>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</si>
  <si>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</si>
  <si>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</si>
  <si>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</si>
  <si>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</si>
  <si>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</si>
  <si>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</si>
  <si>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</si>
  <si>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</si>
  <si>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</si>
  <si>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</si>
  <si>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</si>
  <si>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</si>
  <si>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</si>
  <si>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</si>
  <si>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</si>
  <si>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</si>
  <si>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</si>
  <si>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</si>
  <si>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</si>
  <si>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</si>
  <si>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</si>
  <si>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</si>
  <si>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</si>
  <si>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</si>
  <si>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</si>
  <si>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</si>
  <si>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</si>
  <si>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</si>
  <si>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</si>
  <si>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</si>
  <si>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</si>
  <si>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</si>
  <si>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</si>
  <si>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</si>
  <si>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</si>
  <si>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</si>
  <si>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</si>
  <si>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</si>
  <si>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</si>
  <si>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</si>
  <si>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</si>
  <si>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</si>
  <si>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</si>
  <si>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</si>
  <si>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</si>
  <si>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</si>
  <si>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</si>
  <si>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</si>
  <si>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</si>
  <si>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</si>
  <si>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</si>
  <si>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</si>
  <si>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</si>
  <si>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</si>
  <si>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</si>
  <si>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</si>
  <si>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</si>
  <si>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</si>
  <si>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</si>
  <si>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</si>
  <si>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</si>
  <si>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</si>
  <si>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</si>
  <si>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</si>
  <si>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</si>
  <si>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</si>
  <si>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</si>
  <si>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</si>
  <si>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</si>
  <si>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</si>
  <si>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</si>
  <si>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</si>
  <si>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</si>
  <si>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</si>
  <si>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</si>
  <si>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</si>
  <si>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</si>
  <si>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</si>
  <si>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</si>
  <si>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</si>
  <si>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</si>
  <si>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</si>
  <si>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</si>
  <si>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</si>
  <si>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</si>
  <si>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</si>
  <si>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</si>
  <si>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</si>
  <si>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</si>
  <si>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</si>
  <si>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</si>
  <si>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</si>
  <si>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</si>
  <si>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</si>
  <si>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</si>
  <si>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</si>
  <si>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</si>
  <si>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</si>
  <si>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</si>
  <si>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</si>
  <si>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</si>
  <si>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</si>
  <si>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</si>
  <si>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</si>
  <si>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</si>
  <si>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</si>
  <si>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</si>
  <si>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</si>
  <si>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</si>
  <si>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</si>
  <si>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</si>
  <si>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</si>
  <si>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</si>
  <si>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</si>
  <si>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</si>
  <si>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</si>
  <si>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</si>
  <si>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</si>
  <si>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</si>
  <si>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</si>
  <si>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</si>
  <si>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</si>
  <si>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</si>
  <si>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</si>
  <si>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</si>
  <si>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</si>
  <si>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</si>
  <si>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</si>
  <si>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</si>
  <si>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</si>
  <si>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</si>
  <si>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</si>
  <si>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</si>
  <si>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</si>
  <si>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</si>
  <si>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</si>
  <si>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</si>
  <si>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</si>
  <si>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</si>
  <si>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</si>
  <si>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</si>
  <si>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</si>
  <si>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</si>
  <si>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</si>
  <si>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</si>
  <si>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</si>
  <si>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</si>
  <si>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</si>
  <si>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</si>
  <si>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</si>
  <si>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</si>
  <si>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</si>
  <si>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</si>
  <si>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</si>
  <si>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</si>
  <si>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</si>
  <si>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</si>
  <si>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</si>
  <si>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</si>
  <si>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</si>
  <si>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</si>
  <si>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</si>
  <si>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</si>
  <si>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</si>
  <si>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</si>
  <si>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</si>
  <si>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</si>
  <si>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</si>
  <si>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</si>
  <si>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</si>
  <si>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</si>
  <si>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</si>
  <si>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</si>
  <si>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</si>
  <si>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</si>
  <si>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</si>
  <si>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</si>
  <si>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</si>
  <si>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</si>
  <si>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</si>
  <si>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</si>
  <si>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</si>
  <si>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</si>
  <si>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</si>
  <si>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</si>
  <si>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</si>
  <si>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</si>
  <si>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</si>
  <si>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</si>
  <si>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</si>
  <si>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</si>
  <si>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</si>
  <si>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</si>
  <si>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</si>
  <si>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</si>
  <si>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</si>
  <si>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</si>
  <si>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</si>
  <si>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</si>
  <si>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</si>
  <si>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</si>
  <si>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</si>
  <si>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</si>
  <si>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</si>
  <si>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</si>
  <si>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</si>
  <si>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</si>
  <si>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</si>
  <si>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</si>
  <si>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</si>
  <si>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</si>
  <si>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</si>
  <si>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</si>
  <si>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</si>
  <si>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</si>
  <si>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</si>
  <si>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</si>
  <si>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</si>
  <si>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</si>
  <si>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</si>
  <si>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</si>
  <si>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</si>
  <si>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</si>
  <si>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</si>
  <si>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</si>
  <si>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</si>
  <si>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</si>
  <si>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</si>
  <si>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</si>
  <si>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</si>
  <si>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</si>
  <si>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</si>
  <si>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</si>
  <si>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</si>
  <si>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</si>
  <si>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</si>
  <si>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</si>
  <si>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</si>
  <si>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</si>
  <si>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</si>
  <si>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</si>
  <si>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</si>
  <si>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</si>
  <si>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</si>
  <si>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</si>
  <si>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</si>
  <si>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</si>
  <si>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</si>
  <si>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</si>
  <si>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</si>
  <si>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</si>
  <si>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</si>
  <si>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</si>
  <si>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</si>
  <si>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</si>
  <si>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</si>
  <si>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</si>
  <si>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</si>
  <si>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</si>
  <si>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</si>
  <si>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</si>
  <si>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</si>
  <si>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</si>
  <si>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</si>
  <si>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</si>
  <si>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</si>
  <si>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</si>
  <si>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</si>
  <si>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</si>
  <si>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</si>
  <si>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</si>
  <si>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</si>
  <si>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</si>
  <si>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</si>
  <si>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</si>
  <si>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</si>
  <si>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</si>
  <si>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</si>
  <si>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</si>
  <si>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</si>
  <si>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</si>
  <si>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</si>
  <si>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</si>
  <si>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</si>
  <si>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</si>
  <si>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</si>
  <si>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</si>
  <si>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</si>
  <si>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</si>
  <si>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</si>
  <si>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</si>
  <si>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</si>
  <si>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</si>
  <si>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</si>
  <si>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</si>
  <si>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</si>
  <si>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</si>
  <si>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</si>
  <si>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</si>
  <si>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</si>
  <si>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</si>
  <si>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</si>
  <si>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</si>
  <si>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</si>
  <si>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</si>
  <si>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</si>
  <si>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</si>
  <si>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</si>
  <si>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</si>
  <si>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</si>
  <si>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</si>
  <si>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</si>
  <si>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</si>
  <si>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</si>
  <si>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</si>
  <si>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</si>
  <si>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</si>
  <si>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</si>
  <si>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</si>
  <si>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</si>
  <si>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</si>
  <si>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</si>
  <si>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</si>
  <si>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</si>
  <si>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</si>
  <si>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</si>
  <si>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</si>
  <si>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</si>
  <si>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</si>
  <si>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</si>
  <si>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</si>
  <si>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</si>
  <si>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</si>
  <si>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</si>
  <si>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</si>
  <si>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</si>
  <si>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</si>
  <si>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</si>
  <si>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</si>
  <si>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</si>
  <si>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</si>
  <si>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</si>
  <si>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</si>
  <si>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</si>
  <si>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</si>
  <si>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</si>
  <si>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</si>
  <si>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</si>
  <si>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</si>
  <si>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</si>
  <si>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</si>
  <si>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</si>
  <si>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</si>
  <si>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</si>
  <si>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</si>
  <si>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</si>
  <si>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</si>
  <si>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</si>
  <si>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</si>
  <si>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</si>
  <si>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</si>
  <si>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</si>
  <si>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</si>
  <si>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</si>
  <si>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</si>
  <si>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</si>
  <si>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</si>
  <si>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</si>
  <si>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</si>
  <si>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</si>
  <si>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</si>
  <si>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</si>
  <si>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</si>
  <si>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</si>
  <si>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</si>
  <si>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</si>
  <si>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</si>
  <si>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</si>
  <si>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</si>
  <si>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</si>
  <si>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</si>
  <si>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</si>
  <si>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</si>
  <si>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</si>
  <si>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</si>
  <si>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</si>
  <si>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</si>
  <si>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</si>
  <si>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</si>
  <si>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</si>
  <si>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</si>
  <si>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</si>
  <si>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</si>
  <si>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</si>
  <si>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</si>
  <si>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</si>
  <si>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</si>
  <si>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</si>
  <si>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</si>
  <si>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</si>
  <si>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</si>
  <si>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</si>
  <si>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</si>
  <si>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</si>
  <si>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</si>
  <si>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</si>
  <si>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</si>
  <si>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</si>
  <si>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</si>
  <si>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</si>
  <si>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</si>
  <si>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</si>
  <si>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</si>
  <si>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</si>
  <si>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</si>
  <si>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</si>
  <si>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</si>
  <si>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</si>
  <si>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</si>
  <si>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</si>
  <si>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</si>
  <si>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</si>
  <si>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</si>
  <si>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</si>
  <si>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</si>
  <si>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</si>
  <si>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</si>
  <si>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</si>
  <si>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</si>
  <si>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</si>
  <si>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</si>
  <si>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</si>
  <si>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</si>
  <si>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</si>
  <si>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</si>
  <si>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</si>
  <si>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</si>
  <si>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</si>
  <si>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</si>
  <si>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</si>
  <si>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</si>
  <si>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</si>
  <si>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</si>
  <si>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</si>
  <si>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</si>
  <si>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</si>
  <si>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</si>
  <si>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</si>
  <si>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</si>
  <si>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</si>
  <si>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</si>
  <si>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</si>
  <si>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</si>
  <si>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</si>
  <si>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</si>
  <si>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</si>
  <si>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</si>
  <si>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</si>
  <si>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</si>
  <si>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</si>
  <si>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</si>
  <si>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</si>
  <si>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</si>
  <si>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</si>
  <si>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</si>
  <si>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</si>
  <si>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</si>
  <si>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</si>
  <si>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</si>
  <si>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</si>
  <si>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</si>
  <si>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</si>
  <si>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</si>
  <si>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</si>
  <si>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</si>
  <si>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</si>
  <si>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</si>
  <si>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</si>
  <si>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</si>
  <si>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</si>
  <si>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</si>
  <si>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</si>
  <si>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</si>
  <si>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</si>
  <si>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</si>
  <si>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</si>
  <si>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</si>
  <si>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</si>
  <si>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</si>
  <si>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</si>
  <si>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</si>
  <si>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</si>
  <si>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</si>
  <si>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</si>
  <si>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</si>
  <si>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</si>
  <si>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</si>
  <si>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</si>
  <si>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</si>
  <si>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</si>
  <si>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</si>
  <si>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</si>
  <si>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</si>
  <si>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</si>
  <si>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</si>
  <si>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</si>
  <si>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</si>
  <si>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</si>
  <si>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</si>
  <si>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</si>
  <si>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</si>
  <si>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</si>
  <si>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</si>
  <si>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</si>
  <si>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</si>
  <si>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</si>
  <si>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</si>
  <si>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</si>
  <si>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</si>
  <si>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</si>
  <si>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</si>
  <si>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</si>
  <si>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</si>
  <si>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</si>
  <si>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</si>
  <si>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</si>
  <si>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</si>
  <si>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</si>
  <si>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</si>
  <si>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</si>
  <si>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</si>
  <si>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</si>
  <si>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</si>
  <si>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</si>
  <si>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</si>
  <si>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</si>
  <si>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</si>
  <si>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</si>
  <si>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</si>
  <si>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</si>
  <si>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</si>
  <si>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</si>
  <si>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</si>
  <si>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</si>
  <si>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</si>
  <si>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</si>
  <si>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</si>
  <si>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</si>
  <si>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</si>
  <si>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</si>
  <si>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</si>
  <si>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</si>
  <si>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</si>
  <si>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</si>
  <si>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</si>
  <si>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</si>
  <si>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</si>
  <si>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</si>
  <si>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</si>
  <si>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</si>
  <si>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</si>
  <si>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</si>
  <si>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</si>
  <si>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</si>
  <si>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</si>
  <si>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</si>
  <si>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</si>
  <si>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</si>
  <si>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</si>
  <si>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</si>
  <si>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</si>
  <si>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</si>
  <si>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</si>
  <si>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</si>
  <si>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</si>
  <si>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</si>
  <si>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</si>
  <si>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</si>
  <si>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</si>
  <si>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</si>
  <si>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</si>
  <si>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</si>
  <si>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</si>
  <si>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</si>
  <si>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</si>
  <si>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</si>
  <si>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</si>
  <si>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</si>
  <si>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</si>
  <si>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</si>
  <si>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</si>
  <si>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</si>
  <si>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</si>
  <si>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</si>
  <si>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</si>
  <si>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</si>
  <si>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</si>
  <si>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</si>
  <si>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</si>
  <si>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</si>
  <si>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</si>
  <si>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</si>
  <si>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</si>
  <si>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</si>
  <si>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</si>
  <si>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</si>
  <si>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</si>
  <si>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</si>
  <si>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</si>
  <si>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</si>
  <si>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</si>
  <si>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</si>
  <si>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</si>
  <si>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</si>
  <si>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</si>
  <si>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</si>
  <si>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</si>
  <si>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</si>
  <si>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</si>
  <si>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</si>
  <si>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</si>
  <si>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</si>
  <si>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</si>
  <si>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</si>
  <si>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</si>
  <si>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</si>
  <si>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</si>
  <si>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</si>
  <si>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</si>
  <si>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</si>
  <si>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</si>
  <si>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</si>
  <si>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</si>
  <si>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</si>
  <si>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</si>
  <si>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</si>
  <si>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</si>
  <si>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</si>
  <si>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</si>
  <si>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</si>
  <si>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</si>
  <si>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</si>
  <si>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</si>
  <si>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</si>
  <si>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</si>
  <si>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</si>
  <si>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</si>
  <si>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</si>
  <si>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</si>
  <si>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</si>
  <si>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</si>
  <si>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</si>
  <si>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</si>
  <si>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</si>
  <si>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</si>
  <si>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</si>
  <si>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</si>
  <si>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</si>
  <si>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</si>
  <si>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</si>
  <si>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</si>
  <si>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</si>
  <si>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</si>
  <si>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</si>
  <si>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</si>
  <si>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</si>
  <si>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</si>
  <si>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</si>
  <si>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</si>
  <si>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</si>
  <si>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</si>
  <si>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</si>
  <si>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</si>
  <si>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</si>
  <si>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</si>
  <si>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</si>
  <si>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</si>
  <si>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</si>
  <si>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</si>
  <si>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</si>
  <si>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</si>
  <si>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</si>
  <si>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</si>
  <si>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</si>
  <si>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</si>
  <si>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</si>
  <si>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</si>
  <si>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</si>
  <si>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</si>
  <si>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</si>
  <si>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</si>
  <si>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</si>
  <si>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</si>
  <si>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</si>
  <si>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</si>
  <si>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</si>
  <si>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</si>
  <si>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</si>
  <si>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</si>
  <si>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</si>
  <si>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</si>
  <si>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</si>
  <si>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</si>
  <si>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</si>
  <si>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</si>
  <si>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</si>
  <si>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</si>
  <si>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</si>
  <si>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</si>
  <si>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</si>
  <si>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</si>
  <si>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</si>
  <si>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</si>
  <si>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</si>
  <si>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</si>
  <si>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</si>
  <si>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</si>
  <si>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</si>
  <si>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</si>
  <si>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</si>
  <si>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</si>
  <si>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</si>
  <si>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</si>
  <si>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</si>
  <si>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</si>
  <si>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</si>
  <si>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</si>
  <si>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</si>
  <si>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</si>
  <si>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</si>
  <si>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</si>
  <si>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</si>
  <si>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</si>
  <si>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</si>
  <si>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</si>
  <si>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</si>
  <si>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</si>
  <si>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</si>
  <si>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</si>
  <si>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</si>
  <si>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</si>
  <si>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</si>
  <si>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</si>
  <si>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</si>
  <si>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</si>
  <si>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</si>
  <si>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</si>
  <si>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</si>
  <si>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</si>
  <si>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</si>
  <si>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</si>
  <si>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</si>
  <si>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</si>
  <si>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</si>
  <si>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</si>
  <si>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</si>
  <si>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</si>
  <si>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</si>
  <si>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</si>
  <si>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</si>
  <si>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</si>
  <si>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</si>
  <si>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</si>
  <si>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</si>
  <si>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</si>
  <si>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</si>
  <si>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</si>
  <si>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</si>
  <si>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</si>
  <si>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</si>
  <si>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</si>
  <si>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</si>
  <si>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</si>
  <si>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</si>
  <si>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</si>
  <si>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</si>
  <si>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</si>
  <si>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</si>
  <si>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</si>
  <si>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</si>
  <si>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</si>
  <si>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</si>
  <si>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</si>
  <si>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</si>
  <si>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</si>
  <si>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</si>
  <si>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</si>
  <si>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</si>
  <si>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</si>
  <si>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</si>
  <si>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</si>
  <si>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</si>
  <si>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</si>
  <si>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</si>
  <si>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</si>
  <si>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</si>
  <si>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</si>
  <si>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</si>
  <si>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</si>
  <si>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</si>
  <si>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</si>
  <si>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</si>
  <si>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</si>
  <si>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</si>
  <si>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</si>
  <si>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</si>
  <si>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</si>
  <si>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</si>
  <si>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</si>
  <si>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</si>
  <si>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</si>
  <si>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</si>
  <si>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</si>
  <si>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</si>
  <si>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</si>
  <si>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</si>
  <si>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</si>
  <si>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</si>
  <si>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</si>
  <si>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</si>
  <si>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</si>
  <si>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</si>
  <si>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</si>
  <si>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</si>
  <si>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</si>
  <si>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</si>
  <si>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</si>
  <si>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</si>
  <si>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</si>
  <si>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</si>
  <si>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</si>
  <si>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</si>
  <si>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</si>
  <si>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</si>
  <si>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</si>
  <si>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</si>
  <si>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</si>
  <si>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</si>
  <si>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</si>
  <si>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</si>
  <si>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</si>
  <si>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</si>
  <si>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</si>
  <si>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</si>
  <si>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</si>
  <si>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</si>
  <si>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</si>
  <si>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</si>
  <si>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</si>
  <si>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</si>
  <si>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</si>
  <si>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</si>
  <si>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</si>
  <si>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</si>
  <si>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</si>
  <si>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</si>
  <si>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</si>
  <si>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</si>
  <si>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</si>
  <si>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</si>
  <si>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</si>
  <si>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</si>
  <si>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</si>
  <si>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</si>
  <si>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</si>
  <si>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</si>
  <si>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</si>
  <si>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</si>
  <si>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</si>
  <si>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</si>
  <si>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</si>
  <si>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</si>
  <si>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</si>
  <si>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</si>
  <si>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</si>
  <si>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</si>
  <si>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</si>
  <si>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</si>
  <si>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</si>
  <si>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</si>
  <si>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</si>
  <si>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</si>
  <si>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</si>
  <si>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</si>
  <si>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</si>
  <si>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</si>
  <si>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</si>
  <si>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</si>
  <si>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</si>
  <si>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</si>
  <si>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</si>
  <si>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</si>
  <si>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</si>
  <si>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</si>
  <si>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</si>
  <si>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</si>
  <si>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</si>
  <si>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</si>
  <si>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</si>
  <si>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</si>
  <si>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</si>
  <si>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</si>
  <si>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</si>
  <si>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</si>
  <si>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</si>
  <si>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</si>
  <si>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</si>
  <si>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</si>
  <si>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</si>
  <si>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</si>
  <si>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</si>
  <si>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</si>
  <si>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</si>
  <si>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</si>
  <si>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</si>
  <si>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</si>
  <si>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</si>
  <si>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</si>
  <si>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</si>
  <si>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</si>
  <si>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</si>
  <si>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</si>
  <si>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</si>
  <si>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</si>
  <si>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</si>
  <si>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</si>
  <si>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</si>
  <si>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</si>
  <si>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</si>
  <si>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</si>
  <si>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</si>
  <si>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</si>
  <si>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</si>
  <si>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</si>
  <si>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</si>
  <si>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</si>
  <si>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</si>
  <si>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</si>
  <si>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</si>
  <si>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</si>
  <si>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</si>
  <si>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</si>
  <si>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</si>
  <si>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</si>
  <si>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</si>
  <si>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</si>
  <si>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</si>
  <si>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</si>
  <si>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</si>
  <si>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</si>
  <si>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</si>
  <si>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</si>
  <si>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</si>
  <si>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</si>
  <si>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</si>
  <si>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</si>
  <si>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</si>
  <si>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</si>
  <si>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</si>
  <si>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</si>
  <si>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</si>
  <si>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</si>
  <si>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</si>
  <si>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</si>
  <si>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</si>
  <si>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</si>
  <si>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</si>
  <si>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</si>
  <si>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</si>
  <si>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</si>
  <si>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</si>
  <si>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</si>
  <si>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</si>
  <si>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</si>
  <si>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</si>
  <si>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</si>
  <si>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</si>
  <si>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</si>
  <si>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</si>
  <si>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</si>
  <si>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</si>
  <si>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</si>
  <si>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</si>
  <si>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</si>
  <si>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</si>
  <si>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</si>
  <si>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</si>
  <si>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</si>
  <si>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</si>
  <si>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</si>
  <si>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</si>
  <si>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</si>
  <si>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</si>
  <si>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</si>
  <si>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</si>
  <si>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</si>
  <si>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</si>
  <si>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</si>
  <si>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</si>
  <si>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</si>
  <si>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</si>
  <si>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</si>
  <si>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</si>
  <si>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</si>
  <si>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</si>
  <si>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</si>
  <si>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</si>
  <si>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</si>
  <si>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</si>
  <si>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</si>
  <si>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</si>
  <si>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</si>
  <si>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</si>
  <si>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</si>
  <si>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</si>
  <si>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</si>
  <si>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</si>
  <si>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</si>
  <si>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</si>
  <si>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</si>
  <si>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</si>
  <si>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</si>
  <si>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</si>
  <si>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</si>
  <si>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</si>
  <si>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</si>
  <si>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</si>
  <si>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</si>
  <si>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</si>
  <si>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</si>
  <si>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</si>
  <si>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</si>
  <si>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</si>
  <si>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</si>
  <si>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</si>
  <si>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</si>
  <si>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</si>
  <si>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</si>
  <si>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</si>
  <si>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</si>
  <si>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</si>
  <si>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</si>
  <si>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</si>
  <si>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</si>
  <si>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</si>
  <si>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</si>
  <si>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</si>
  <si>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</si>
  <si>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</si>
  <si>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</si>
  <si>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</si>
  <si>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</si>
  <si>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</si>
  <si>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</si>
  <si>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</si>
  <si>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</si>
  <si>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</si>
  <si>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</si>
  <si>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</si>
  <si>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</si>
  <si>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</si>
  <si>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</si>
  <si>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</si>
  <si>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</si>
  <si>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</si>
  <si>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</si>
  <si>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</si>
  <si>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</si>
  <si>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</si>
  <si>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</si>
  <si>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</si>
  <si>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</si>
  <si>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</si>
  <si>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</si>
  <si>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</si>
  <si>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</si>
  <si>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</si>
  <si>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</si>
  <si>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</si>
  <si>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</si>
  <si>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</si>
  <si>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</si>
  <si>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</si>
  <si>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</si>
  <si>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</si>
  <si>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</si>
  <si>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</si>
  <si>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</si>
  <si>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</si>
  <si>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</si>
  <si>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</si>
  <si>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</si>
  <si>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</si>
  <si>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</si>
  <si>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</si>
  <si>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</si>
  <si>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</si>
  <si>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</si>
  <si>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</si>
  <si>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</si>
  <si>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</si>
  <si>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</si>
  <si>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</si>
  <si>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</si>
  <si>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</si>
  <si>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</si>
  <si>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</si>
  <si>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</si>
  <si>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</si>
  <si>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</si>
  <si>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</si>
  <si>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</si>
  <si>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</si>
  <si>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</si>
  <si>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</si>
  <si>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</si>
  <si>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</si>
  <si>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</si>
  <si>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</si>
  <si>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</si>
  <si>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</si>
  <si>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</si>
  <si>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</si>
  <si>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</si>
  <si>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</si>
  <si>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</si>
  <si>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</si>
  <si>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</si>
  <si>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</si>
  <si>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</si>
  <si>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</si>
  <si>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</si>
  <si>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</si>
  <si>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</si>
  <si>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</si>
  <si>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</si>
  <si>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</si>
  <si>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</si>
  <si>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</si>
  <si>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</si>
  <si>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</si>
  <si>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</si>
  <si>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</si>
  <si>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</si>
  <si>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</si>
  <si>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</si>
  <si>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</si>
  <si>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</si>
  <si>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</si>
  <si>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</si>
  <si>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</si>
  <si>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</si>
  <si>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</si>
  <si>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</si>
  <si>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</si>
  <si>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</si>
  <si>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</si>
  <si>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</si>
  <si>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</si>
  <si>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</si>
  <si>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</si>
  <si>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</si>
  <si>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</si>
  <si>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</si>
  <si>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</si>
  <si>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</si>
  <si>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</si>
  <si>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</si>
  <si>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</si>
  <si>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</si>
  <si>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</si>
  <si>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</si>
  <si>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</si>
  <si>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</si>
  <si>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</si>
  <si>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</si>
  <si>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</si>
  <si>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</si>
  <si>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</si>
  <si>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</si>
  <si>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</si>
  <si>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</si>
  <si>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</si>
  <si>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</si>
  <si>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</si>
  <si>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</si>
  <si>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</si>
  <si>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</si>
  <si>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</si>
  <si>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</si>
  <si>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</si>
  <si>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</si>
  <si>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</si>
  <si>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</si>
  <si>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</si>
  <si>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</si>
  <si>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</si>
  <si>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</si>
  <si>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</si>
  <si>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</si>
  <si>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</si>
  <si>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</si>
  <si>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</si>
  <si>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</si>
  <si>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</si>
  <si>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</si>
  <si>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</si>
  <si>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</si>
  <si>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</si>
  <si>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</si>
  <si>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</si>
  <si>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</si>
  <si>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</si>
  <si>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</si>
  <si>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</si>
  <si>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</si>
  <si>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</si>
  <si>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</si>
  <si>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</si>
  <si>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</si>
  <si>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</si>
  <si>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</si>
  <si>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</si>
  <si>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</si>
  <si>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</si>
  <si>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</si>
  <si>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</si>
  <si>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</si>
  <si>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</si>
  <si>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</si>
  <si>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</si>
  <si>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</si>
  <si>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</si>
  <si>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</si>
  <si>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</si>
  <si>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</si>
  <si>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</si>
  <si>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</si>
  <si>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</si>
  <si>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</si>
  <si>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</si>
  <si>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</si>
  <si>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</si>
  <si>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</si>
  <si>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</si>
  <si>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</si>
  <si>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</si>
  <si>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</si>
  <si>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</si>
  <si>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</si>
  <si>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</si>
  <si>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</si>
  <si>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</si>
  <si>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</si>
  <si>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</si>
  <si>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</si>
  <si>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</si>
  <si>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</si>
  <si>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</si>
  <si>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</si>
  <si>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</si>
  <si>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</si>
  <si>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</si>
  <si>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</si>
  <si>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</si>
  <si>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</si>
  <si>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</si>
  <si>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</si>
  <si>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</si>
  <si>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</si>
  <si>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</si>
  <si>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</si>
  <si>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</si>
  <si>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</si>
  <si>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</si>
  <si>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</si>
  <si>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</si>
  <si>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</si>
  <si>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</si>
  <si>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</si>
  <si>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</si>
  <si>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</si>
  <si>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</si>
  <si>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</si>
  <si>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</si>
  <si>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</si>
  <si>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</si>
  <si>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</si>
  <si>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</si>
  <si>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</si>
  <si>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</si>
  <si>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</si>
  <si>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</si>
  <si>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</si>
  <si>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</si>
  <si>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</si>
  <si>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</si>
  <si>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</si>
  <si>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</si>
  <si>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</si>
  <si>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</si>
  <si>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</si>
  <si>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</si>
  <si>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</si>
  <si>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</si>
  <si>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</si>
  <si>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</si>
  <si>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</si>
  <si>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</si>
  <si>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</si>
  <si>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</si>
  <si>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</si>
  <si>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</si>
  <si>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</si>
  <si>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</si>
  <si>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</si>
  <si>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</si>
  <si>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</si>
  <si>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</si>
  <si>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</si>
  <si>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</si>
  <si>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</si>
  <si>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</si>
  <si>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</si>
  <si>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</si>
  <si>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</si>
  <si>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</si>
  <si>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</si>
  <si>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</si>
  <si>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</si>
  <si>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</si>
  <si>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</si>
  <si>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</si>
  <si>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</si>
  <si>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</si>
  <si>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</si>
  <si>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</si>
  <si>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</si>
  <si>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</si>
  <si>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</si>
  <si>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</si>
  <si>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</si>
  <si>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</si>
  <si>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</si>
  <si>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</si>
  <si>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</si>
  <si>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</si>
  <si>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</si>
  <si>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</si>
  <si>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</si>
  <si>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</si>
  <si>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</si>
  <si>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</si>
  <si>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</si>
  <si>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</si>
  <si>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</si>
  <si>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</si>
  <si>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</si>
  <si>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</si>
  <si>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</si>
  <si>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</si>
  <si>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</si>
  <si>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</si>
  <si>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</si>
  <si>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</si>
  <si>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</si>
  <si>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</si>
  <si>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</si>
  <si>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</si>
  <si>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</si>
  <si>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</si>
  <si>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</si>
  <si>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</si>
  <si>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</si>
  <si>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</si>
  <si>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</si>
  <si>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</si>
  <si>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</si>
  <si>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</si>
  <si>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</si>
  <si>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</si>
  <si>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</si>
  <si>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</si>
  <si>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</si>
  <si>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</si>
  <si>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</si>
  <si>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</si>
  <si>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</si>
  <si>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</si>
  <si>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</si>
  <si>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</si>
  <si>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</si>
  <si>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</si>
  <si>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</si>
  <si>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</si>
  <si>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</si>
  <si>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</si>
  <si>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</si>
  <si>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</si>
  <si>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</si>
  <si>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</si>
  <si>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</si>
  <si>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</si>
  <si>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</si>
  <si>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</si>
  <si>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</si>
  <si>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</si>
  <si>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</si>
  <si>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</si>
  <si>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</si>
  <si>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</si>
  <si>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</si>
  <si>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</si>
  <si>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</si>
  <si>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</si>
  <si>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</si>
  <si>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</si>
  <si>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</si>
  <si>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</si>
  <si>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</si>
  <si>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</si>
  <si>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</si>
  <si>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</si>
  <si>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</si>
  <si>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</si>
  <si>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</si>
  <si>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</si>
  <si>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</si>
  <si>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</si>
  <si>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</si>
  <si>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</si>
  <si>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</si>
  <si>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</si>
  <si>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</si>
  <si>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</si>
  <si>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</si>
  <si>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</si>
  <si>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</si>
  <si>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</si>
  <si>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</si>
  <si>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</si>
  <si>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</si>
  <si>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</si>
  <si>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</si>
  <si>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</si>
  <si>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</si>
  <si>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</si>
  <si>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</si>
  <si>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</si>
  <si>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</si>
  <si>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</si>
  <si>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</si>
  <si>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</si>
  <si>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</si>
  <si>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</si>
  <si>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</si>
  <si>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</si>
  <si>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</si>
  <si>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</si>
  <si>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</si>
  <si>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</si>
  <si>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</si>
  <si>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</si>
  <si>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</si>
  <si>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</si>
  <si>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</si>
  <si>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</si>
  <si>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</si>
  <si>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</si>
  <si>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</si>
  <si>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</si>
  <si>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</si>
  <si>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</si>
  <si>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</si>
  <si>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</si>
  <si>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</si>
  <si>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</si>
  <si>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</si>
  <si>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</si>
  <si>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</si>
  <si>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</si>
  <si>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</si>
  <si>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</si>
  <si>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</si>
  <si>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</si>
  <si>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</si>
  <si>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</si>
  <si>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</si>
  <si>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</si>
  <si>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</si>
  <si>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</si>
  <si>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</si>
  <si>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</si>
  <si>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</si>
  <si>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</si>
  <si>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</si>
  <si>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</si>
  <si>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</si>
  <si>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</si>
  <si>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</si>
  <si>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</si>
  <si>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</si>
  <si>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</si>
  <si>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</si>
  <si>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</si>
  <si>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</si>
  <si>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</si>
  <si>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</si>
  <si>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</si>
  <si>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</si>
  <si>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</si>
  <si>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</si>
  <si>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</si>
  <si>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</si>
  <si>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</si>
  <si>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</si>
  <si>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</si>
  <si>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</si>
  <si>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</si>
  <si>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</si>
  <si>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</si>
  <si>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</si>
  <si>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</si>
  <si>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</si>
  <si>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</si>
  <si>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</si>
  <si>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</si>
  <si>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</si>
  <si>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</si>
  <si>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</si>
  <si>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</si>
  <si>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</si>
  <si>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</si>
  <si>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</si>
  <si>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</si>
  <si>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</si>
  <si>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</si>
  <si>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</si>
  <si>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</si>
  <si>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</si>
  <si>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</si>
  <si>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</si>
  <si>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</si>
  <si>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</si>
  <si>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</si>
  <si>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</si>
  <si>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</si>
  <si>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</si>
  <si>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</si>
  <si>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</si>
  <si>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</si>
  <si>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</si>
  <si>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</si>
  <si>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</si>
  <si>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</si>
  <si>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</si>
  <si>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</si>
  <si>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</si>
  <si>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</si>
  <si>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</si>
  <si>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</si>
  <si>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</si>
  <si>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</si>
  <si>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</si>
  <si>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</si>
  <si>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</si>
  <si>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</si>
  <si>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</si>
  <si>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</si>
  <si>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</si>
  <si>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</si>
  <si>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</si>
  <si>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</si>
  <si>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</si>
  <si>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</si>
  <si>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</si>
  <si>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</si>
  <si>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</si>
  <si>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</si>
  <si>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</si>
  <si>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</si>
  <si>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</si>
  <si>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</si>
  <si>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</si>
  <si>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</si>
  <si>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</si>
  <si>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</si>
  <si>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</si>
  <si>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</si>
  <si>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</si>
  <si>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</si>
  <si>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</si>
  <si>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</si>
  <si>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</si>
  <si>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</si>
  <si>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</si>
  <si>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</si>
  <si>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</si>
  <si>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</si>
  <si>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</si>
  <si>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</si>
  <si>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</si>
  <si>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</si>
  <si>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</si>
  <si>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</si>
  <si>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</si>
  <si>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</si>
  <si>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</si>
  <si>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</si>
  <si>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</si>
  <si>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</si>
  <si>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</si>
  <si>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</si>
  <si>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</si>
  <si>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</si>
  <si>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</si>
  <si>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</si>
  <si>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</si>
  <si>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</si>
  <si>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</si>
  <si>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</si>
  <si>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</si>
  <si>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</si>
  <si>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</si>
  <si>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</si>
  <si>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</si>
  <si>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</si>
  <si>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</si>
  <si>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</si>
  <si>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</si>
  <si>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</si>
  <si>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</si>
  <si>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</si>
  <si>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</si>
  <si>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</si>
  <si>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</si>
  <si>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</si>
  <si>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</si>
  <si>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</si>
  <si>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</si>
  <si>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</si>
  <si>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</si>
  <si>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</si>
  <si>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</si>
  <si>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</si>
  <si>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</si>
  <si>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</si>
  <si>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</si>
  <si>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</si>
  <si>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</si>
  <si>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</si>
  <si>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</si>
  <si>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</si>
  <si>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</si>
  <si>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</si>
  <si>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</si>
  <si>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</si>
  <si>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</si>
  <si>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</si>
  <si>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</si>
  <si>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</si>
  <si>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</si>
  <si>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</si>
  <si>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</si>
  <si>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</si>
  <si>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</si>
  <si>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</si>
  <si>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</si>
  <si>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</si>
  <si>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</si>
  <si>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</si>
  <si>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</si>
  <si>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</si>
  <si>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</si>
  <si>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</si>
  <si>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</si>
  <si>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</si>
  <si>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</si>
  <si>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</si>
  <si>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</si>
  <si>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</si>
  <si>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</si>
  <si>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</si>
  <si>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</si>
  <si>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</si>
  <si>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</si>
  <si>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</si>
  <si>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</si>
  <si>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</si>
  <si>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</si>
  <si>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</si>
  <si>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</si>
  <si>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</si>
  <si>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</si>
  <si>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</si>
  <si>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</si>
  <si>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</si>
  <si>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</si>
  <si>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</si>
  <si>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</si>
  <si>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</si>
  <si>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</si>
  <si>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</si>
  <si>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</si>
  <si>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</si>
  <si>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</si>
  <si>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</si>
  <si>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</si>
  <si>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</si>
  <si>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</si>
  <si>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</si>
  <si>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</si>
  <si>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</si>
  <si>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</si>
  <si>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</si>
  <si>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</si>
  <si>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</si>
  <si>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</si>
  <si>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</si>
  <si>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</si>
  <si>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</si>
  <si>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</si>
  <si>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</si>
  <si>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</si>
  <si>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</si>
  <si>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</si>
  <si>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</si>
  <si>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</si>
  <si>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</si>
  <si>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</si>
  <si>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</si>
  <si>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</si>
  <si>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</si>
  <si>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</si>
  <si>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</si>
  <si>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</si>
  <si>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</si>
  <si>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</si>
  <si>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</si>
  <si>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</si>
  <si>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</si>
  <si>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</si>
  <si>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</si>
  <si>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</si>
  <si>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</si>
  <si>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</si>
  <si>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</si>
  <si>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</si>
  <si>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</si>
  <si>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</si>
  <si>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</si>
  <si>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</si>
  <si>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</si>
  <si>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</si>
  <si>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</si>
  <si>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</si>
  <si>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</si>
  <si>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</si>
  <si>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</si>
  <si>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</si>
  <si>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</si>
  <si>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</si>
  <si>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</si>
  <si>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</si>
  <si>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</si>
  <si>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</si>
  <si>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</si>
  <si>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</si>
  <si>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</si>
  <si>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</si>
  <si>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</si>
  <si>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</si>
  <si>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</si>
  <si>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</si>
  <si>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</si>
  <si>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</si>
  <si>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</si>
  <si>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</si>
  <si>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</si>
  <si>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</si>
  <si>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</si>
  <si>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</si>
  <si>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</si>
  <si>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</si>
  <si>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</si>
  <si>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</si>
  <si>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</si>
  <si>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</si>
  <si>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</si>
  <si>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</si>
  <si>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</si>
  <si>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</si>
  <si>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</si>
  <si>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</si>
  <si>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</si>
  <si>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</si>
  <si>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</si>
  <si>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</si>
  <si>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</si>
  <si>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</si>
  <si>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</si>
  <si>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</si>
  <si>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</si>
  <si>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</si>
  <si>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</si>
  <si>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</si>
  <si>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</si>
  <si>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</si>
  <si>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</si>
  <si>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</si>
  <si>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</si>
  <si>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</si>
  <si>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</si>
  <si>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</si>
  <si>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</si>
  <si>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</si>
  <si>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</si>
  <si>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</si>
  <si>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</si>
  <si>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</si>
  <si>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</si>
  <si>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</si>
  <si>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</si>
  <si>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</si>
  <si>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</si>
  <si>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</si>
  <si>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</si>
  <si>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</si>
  <si>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</si>
  <si>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</si>
  <si>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</si>
  <si>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</si>
  <si>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</si>
  <si>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</si>
  <si>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</si>
  <si>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</si>
  <si>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</si>
  <si>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</si>
  <si>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</si>
  <si>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</si>
  <si>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</si>
  <si>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</si>
  <si>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</si>
  <si>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</si>
  <si>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</si>
  <si>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</si>
  <si>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</si>
  <si>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</si>
  <si>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</si>
  <si>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</si>
  <si>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</si>
  <si>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</si>
  <si>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</si>
  <si>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</si>
  <si>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</si>
  <si>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</si>
  <si>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</si>
  <si>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</si>
  <si>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</si>
  <si>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</si>
  <si>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</si>
  <si>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</si>
  <si>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</si>
  <si>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</si>
  <si>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</si>
  <si>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</si>
  <si>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</si>
  <si>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</si>
  <si>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</si>
  <si>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</si>
  <si>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</si>
  <si>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</si>
  <si>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</si>
  <si>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</si>
  <si>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</si>
  <si>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</si>
  <si>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</si>
  <si>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</si>
  <si>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</si>
  <si>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</si>
  <si>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</si>
  <si>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</si>
  <si>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</si>
  <si>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</si>
  <si>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</si>
  <si>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</si>
  <si>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</si>
  <si>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</si>
  <si>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</si>
  <si>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</si>
  <si>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</si>
  <si>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</si>
  <si>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</si>
  <si>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</si>
  <si>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</si>
  <si>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</si>
  <si>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</si>
  <si>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</si>
  <si>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</si>
  <si>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</si>
  <si>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</si>
  <si>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</si>
  <si>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</si>
  <si>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</si>
  <si>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</si>
  <si>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</si>
  <si>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</si>
  <si>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</si>
  <si>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</si>
  <si>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</si>
  <si>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</si>
  <si>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</si>
  <si>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</si>
  <si>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</si>
  <si>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</si>
  <si>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</si>
  <si>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</si>
  <si>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</si>
  <si>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</si>
  <si>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</si>
  <si>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</si>
  <si>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</si>
  <si>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</si>
  <si>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</si>
  <si>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</si>
  <si>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</si>
  <si>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</si>
  <si>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</si>
  <si>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</si>
  <si>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</si>
  <si>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</si>
  <si>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</si>
  <si>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</si>
  <si>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</si>
  <si>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</si>
  <si>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</si>
  <si>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</si>
  <si>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</si>
  <si>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</si>
  <si>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</si>
  <si>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</si>
  <si>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</si>
  <si>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</si>
  <si>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</si>
  <si>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</si>
  <si>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</si>
  <si>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</si>
  <si>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</si>
  <si>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</si>
  <si>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</si>
  <si>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</si>
  <si>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</si>
  <si>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</si>
  <si>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</si>
  <si>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</si>
  <si>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</si>
  <si>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</si>
  <si>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</si>
  <si>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</si>
  <si>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</si>
  <si>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</si>
  <si>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</si>
  <si>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</si>
  <si>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</si>
  <si>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</si>
  <si>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</si>
  <si>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</si>
  <si>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</si>
  <si>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</si>
  <si>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</si>
  <si>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</si>
  <si>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</si>
  <si>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</si>
  <si>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</si>
  <si>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</si>
  <si>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</si>
  <si>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</si>
  <si>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</si>
  <si>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</si>
  <si>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</si>
  <si>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</si>
  <si>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</si>
  <si>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</si>
  <si>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</si>
  <si>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</si>
  <si>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</si>
  <si>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</si>
  <si>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</si>
  <si>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</si>
  <si>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</si>
  <si>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</si>
  <si>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</si>
  <si>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</si>
  <si>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</si>
  <si>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</si>
  <si>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</si>
  <si>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</si>
  <si>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</si>
  <si>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</si>
  <si>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</si>
  <si>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</si>
  <si>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</si>
  <si>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</si>
  <si>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</si>
  <si>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</si>
  <si>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</si>
  <si>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</si>
  <si>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</si>
  <si>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</si>
  <si>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</si>
  <si>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</si>
  <si>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</si>
  <si>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</si>
  <si>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</si>
  <si>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</si>
  <si>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</si>
  <si>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</si>
  <si>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</si>
  <si>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</si>
  <si>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</si>
  <si>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</si>
  <si>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</si>
  <si>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</si>
  <si>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</si>
  <si>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</si>
  <si>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</si>
  <si>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</si>
  <si>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</si>
  <si>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</si>
  <si>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</si>
  <si>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</si>
  <si>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</si>
  <si>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</si>
  <si>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</si>
  <si>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</si>
  <si>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</si>
  <si>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</si>
  <si>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</si>
  <si>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</si>
  <si>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</si>
  <si>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</si>
  <si>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</si>
  <si>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</si>
  <si>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</si>
  <si>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</si>
  <si>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</si>
  <si>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</si>
  <si>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</si>
  <si>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</si>
  <si>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</si>
  <si>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</si>
  <si>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</si>
  <si>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</si>
  <si>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</si>
  <si>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</si>
  <si>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</si>
  <si>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</si>
  <si>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</si>
  <si>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</si>
  <si>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</si>
  <si>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</si>
  <si>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</si>
  <si>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</si>
  <si>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</si>
  <si>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</si>
  <si>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</si>
  <si>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</si>
  <si>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</si>
  <si>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</si>
  <si>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</si>
  <si>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</si>
  <si>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</si>
  <si>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</si>
  <si>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</si>
  <si>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</si>
  <si>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</si>
  <si>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</si>
  <si>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</si>
  <si>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</si>
  <si>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</si>
  <si>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</si>
  <si>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</si>
  <si>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</si>
  <si>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</si>
  <si>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</si>
  <si>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</si>
  <si>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</si>
  <si>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</si>
  <si>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</si>
  <si>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</si>
  <si>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</si>
  <si>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</si>
  <si>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</si>
  <si>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</si>
  <si>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</si>
  <si>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</si>
  <si>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</si>
  <si>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</si>
  <si>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</si>
  <si>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</si>
  <si>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</si>
  <si>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</si>
  <si>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</si>
  <si>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</si>
  <si>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</si>
  <si>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</si>
  <si>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</si>
  <si>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</si>
  <si>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</si>
  <si>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</si>
  <si>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</si>
  <si>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</si>
  <si>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</si>
  <si>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</si>
  <si>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</si>
  <si>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</si>
  <si>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</si>
  <si>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</si>
  <si>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</si>
  <si>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</si>
  <si>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</si>
  <si>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</si>
  <si>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</si>
  <si>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</si>
  <si>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</si>
  <si>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</si>
  <si>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</si>
  <si>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</si>
  <si>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</si>
  <si>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</si>
  <si>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</si>
  <si>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</si>
  <si>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</si>
  <si>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</si>
  <si>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</si>
  <si>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</si>
  <si>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</si>
  <si>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</si>
  <si>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</si>
  <si>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</si>
  <si>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</si>
  <si>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</si>
  <si>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</si>
  <si>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</si>
  <si>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</si>
  <si>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</si>
  <si>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</si>
  <si>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</si>
  <si>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</si>
  <si>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</si>
  <si>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</si>
  <si>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</si>
  <si>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</si>
  <si>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</si>
  <si>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</si>
  <si>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</si>
  <si>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</si>
  <si>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</si>
  <si>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</si>
  <si>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</si>
  <si>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</si>
  <si>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</si>
  <si>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</si>
  <si>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</si>
  <si>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</si>
  <si>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</si>
  <si>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</si>
  <si>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</si>
  <si>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</si>
  <si>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</si>
  <si>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</si>
  <si>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</si>
  <si>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</si>
  <si>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</si>
  <si>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</si>
  <si>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</si>
  <si>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</si>
  <si>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</si>
  <si>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</si>
  <si>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</si>
  <si>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</si>
  <si>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</si>
  <si>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</si>
  <si>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</si>
  <si>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</si>
  <si>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</si>
  <si>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</si>
  <si>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</si>
  <si>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</si>
  <si>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</si>
  <si>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</si>
  <si>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</si>
  <si>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</si>
  <si>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</si>
  <si>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</si>
  <si>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</si>
  <si>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</si>
  <si>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</si>
  <si>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</si>
  <si>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</si>
  <si>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</si>
  <si>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</si>
  <si>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</si>
  <si>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</si>
  <si>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</si>
  <si>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</si>
  <si>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</si>
  <si>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</si>
  <si>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</si>
  <si>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</si>
  <si>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</si>
  <si>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</si>
  <si>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</si>
  <si>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</si>
  <si>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</si>
  <si>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</si>
  <si>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</si>
  <si>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</si>
  <si>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</si>
  <si>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</si>
  <si>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</si>
  <si>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</si>
  <si>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</si>
  <si>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</si>
  <si>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</si>
  <si>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</si>
  <si>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</si>
  <si>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</si>
  <si>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</si>
  <si>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</si>
  <si>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</si>
  <si>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</si>
  <si>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</si>
  <si>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</si>
  <si>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</si>
  <si>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</si>
  <si>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</si>
  <si>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</si>
  <si>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</si>
  <si>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</si>
  <si>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</si>
  <si>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</si>
  <si>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</si>
  <si>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</si>
  <si>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</si>
  <si>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</si>
  <si>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</si>
  <si>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</si>
  <si>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</si>
  <si>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</si>
  <si>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</si>
  <si>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</si>
  <si>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</si>
  <si>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</si>
  <si>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</si>
  <si>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</si>
  <si>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</si>
  <si>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</si>
  <si>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</si>
  <si>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</si>
  <si>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</si>
  <si>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</si>
  <si>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</si>
  <si>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</si>
  <si>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</si>
  <si>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</si>
  <si>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</si>
  <si>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</si>
  <si>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</si>
  <si>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</si>
  <si>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</si>
  <si>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</si>
  <si>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</si>
  <si>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</si>
  <si>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</si>
  <si>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</si>
  <si>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</si>
  <si>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</si>
  <si>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</si>
  <si>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</si>
  <si>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</si>
  <si>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</si>
  <si>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</si>
  <si>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</si>
  <si>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</si>
  <si>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</si>
  <si>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</si>
  <si>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</si>
  <si>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</si>
  <si>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</si>
  <si>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</si>
  <si>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</si>
  <si>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</si>
  <si>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</si>
  <si>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</si>
  <si>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</si>
  <si>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</si>
  <si>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</si>
  <si>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</si>
  <si>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</si>
  <si>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</si>
  <si>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</si>
  <si>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</si>
  <si>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</si>
  <si>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</si>
  <si>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</si>
  <si>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</si>
  <si>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</si>
  <si>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</si>
  <si>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</si>
  <si>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</si>
  <si>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</si>
  <si>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</si>
  <si>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</si>
  <si>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</si>
  <si>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</si>
  <si>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</si>
  <si>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</si>
  <si>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</si>
  <si>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</si>
  <si>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</si>
  <si>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</si>
  <si>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</si>
  <si>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</si>
  <si>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</si>
  <si>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</si>
  <si>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</si>
  <si>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</si>
  <si>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</si>
  <si>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</si>
  <si>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</si>
  <si>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</si>
  <si>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</si>
  <si>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</si>
  <si>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</si>
  <si>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</si>
  <si>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</si>
  <si>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</si>
  <si>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</si>
  <si>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</si>
  <si>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</si>
  <si>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</si>
  <si>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</si>
  <si>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</si>
  <si>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</si>
  <si>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</si>
  <si>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</si>
  <si>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</si>
  <si>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</si>
  <si>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</si>
  <si>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</si>
  <si>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</si>
  <si>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</si>
  <si>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</si>
  <si>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</si>
  <si>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</si>
  <si>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</si>
  <si>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</si>
  <si>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</si>
  <si>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</si>
  <si>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</si>
  <si>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</si>
  <si>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</si>
  <si>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</si>
  <si>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</si>
  <si>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</si>
  <si>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</si>
  <si>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</si>
  <si>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</si>
  <si>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</si>
  <si>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</si>
  <si>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</si>
  <si>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</si>
  <si>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</si>
  <si>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</si>
  <si>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</si>
  <si>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</si>
  <si>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</si>
  <si>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</si>
  <si>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</si>
  <si>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</si>
  <si>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</si>
  <si>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</si>
  <si>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</si>
  <si>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</si>
  <si>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</si>
  <si>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</si>
  <si>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</si>
  <si>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</si>
  <si>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</si>
  <si>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</si>
  <si>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</si>
  <si>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</si>
  <si>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</si>
  <si>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</si>
  <si>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</si>
  <si>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</si>
  <si>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</si>
  <si>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</si>
  <si>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</si>
  <si>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</si>
  <si>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</si>
  <si>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</si>
  <si>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</si>
  <si>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</si>
  <si>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</si>
  <si>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</si>
  <si>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</si>
  <si>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</si>
  <si>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</si>
  <si>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</si>
  <si>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</si>
  <si>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</si>
  <si>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</si>
  <si>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</si>
  <si>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</si>
  <si>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</si>
  <si>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</si>
  <si>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</si>
  <si>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</si>
  <si>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</si>
  <si>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</si>
  <si>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</si>
  <si>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</si>
  <si>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</si>
  <si>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</si>
  <si>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</si>
  <si>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</si>
  <si>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</si>
  <si>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</si>
  <si>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</si>
  <si>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</si>
  <si>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</si>
  <si>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</si>
  <si>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</si>
  <si>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</si>
  <si>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</si>
  <si>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</si>
  <si>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</si>
  <si>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</si>
  <si>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</si>
  <si>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</si>
  <si>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</si>
  <si>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</si>
  <si>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</si>
  <si>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</si>
  <si>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</si>
  <si>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</si>
  <si>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</si>
  <si>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</si>
  <si>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</si>
  <si>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</si>
  <si>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</si>
  <si>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</si>
  <si>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</si>
  <si>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</si>
  <si>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</si>
  <si>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</si>
  <si>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</si>
  <si>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</si>
  <si>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</si>
  <si>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</si>
  <si>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</si>
  <si>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</si>
  <si>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</si>
  <si>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</si>
  <si>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</si>
  <si>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</si>
  <si>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</si>
  <si>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</si>
  <si>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</si>
  <si>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</si>
  <si>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</si>
  <si>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</si>
  <si>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</si>
  <si>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</si>
  <si>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</si>
  <si>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</si>
  <si>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</si>
  <si>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</si>
  <si>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</si>
  <si>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</si>
  <si>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</si>
  <si>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</si>
  <si>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</si>
  <si>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</si>
  <si>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</si>
  <si>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</si>
  <si>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</si>
  <si>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</si>
  <si>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</si>
  <si>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</si>
  <si>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</si>
  <si>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</si>
  <si>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</si>
  <si>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</si>
  <si>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</si>
  <si>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</si>
  <si>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</si>
  <si>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</si>
  <si>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</si>
  <si>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</si>
  <si>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</si>
  <si>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</si>
  <si>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</si>
  <si>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</si>
  <si>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</si>
  <si>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</si>
  <si>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</si>
  <si>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</si>
  <si>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</si>
  <si>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</si>
  <si>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</si>
  <si>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</si>
  <si>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</si>
  <si>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</si>
  <si>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</si>
  <si>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</si>
  <si>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</si>
  <si>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</si>
  <si>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</si>
  <si>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</si>
  <si>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</si>
  <si>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</si>
  <si>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</si>
  <si>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</si>
  <si>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</si>
  <si>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</si>
  <si>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</si>
  <si>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</si>
  <si>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</si>
  <si>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</si>
  <si>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</si>
  <si>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</si>
  <si>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</si>
  <si>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</si>
  <si>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</si>
  <si>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</si>
  <si>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</si>
  <si>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</si>
  <si>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</si>
  <si>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</si>
  <si>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</si>
  <si>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</si>
  <si>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</si>
  <si>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</si>
  <si>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</si>
  <si>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</si>
  <si>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</si>
  <si>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</si>
  <si>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</si>
  <si>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</si>
  <si>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</si>
  <si>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</si>
  <si>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</si>
  <si>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</si>
  <si>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</si>
  <si>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</si>
  <si>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</si>
  <si>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</si>
  <si>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</si>
  <si>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</si>
  <si>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</si>
  <si>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</si>
  <si>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</si>
  <si>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</si>
  <si>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</si>
  <si>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</si>
  <si>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</si>
  <si>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</si>
  <si>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</si>
  <si>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</si>
  <si>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</si>
  <si>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</si>
  <si>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</si>
  <si>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</si>
  <si>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</si>
  <si>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</si>
  <si>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</si>
  <si>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</si>
  <si>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</si>
  <si>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</si>
  <si>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</si>
  <si>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</si>
  <si>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</si>
  <si>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</si>
  <si>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</si>
  <si>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</si>
  <si>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</si>
  <si>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</si>
  <si>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</si>
  <si>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</si>
  <si>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</si>
  <si>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</si>
  <si>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</si>
  <si>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</si>
  <si>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</si>
  <si>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</si>
  <si>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</si>
  <si>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</si>
  <si>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</si>
  <si>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</si>
  <si>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</si>
  <si>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</si>
  <si>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</si>
  <si>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</si>
  <si>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</si>
  <si>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</si>
  <si>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</si>
  <si>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</si>
  <si>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</si>
  <si>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</si>
  <si>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</si>
  <si>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</si>
  <si>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</si>
  <si>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</si>
  <si>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</si>
  <si>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</si>
  <si>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</si>
  <si>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</si>
  <si>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</si>
  <si>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</si>
  <si>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</si>
  <si>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</si>
  <si>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</si>
  <si>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</si>
  <si>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</si>
  <si>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</si>
  <si>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</si>
  <si>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</si>
  <si>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</si>
  <si>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</si>
  <si>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</si>
  <si>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</si>
  <si>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</si>
  <si>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</si>
  <si>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</si>
  <si>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</si>
  <si>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</si>
  <si>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</si>
  <si>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</si>
  <si>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</si>
  <si>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</si>
  <si>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</si>
  <si>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</si>
  <si>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</si>
  <si>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</si>
  <si>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</si>
  <si>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</si>
  <si>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</si>
  <si>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</si>
  <si>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</si>
  <si>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</si>
  <si>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</si>
  <si>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</si>
  <si>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</si>
  <si>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</si>
  <si>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</si>
  <si>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</si>
  <si>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</si>
  <si>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</si>
  <si>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</si>
  <si>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</si>
  <si>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</si>
  <si>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</si>
  <si>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</si>
  <si>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</si>
  <si>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</si>
  <si>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</si>
  <si>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</si>
  <si>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</si>
  <si>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</si>
  <si>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</si>
  <si>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</si>
  <si>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</si>
  <si>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</si>
  <si>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</si>
  <si>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</si>
  <si>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</si>
  <si>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</si>
  <si>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</si>
  <si>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</si>
  <si>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</si>
  <si>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</si>
  <si>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</si>
  <si>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</si>
  <si>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</si>
  <si>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</si>
  <si>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</si>
  <si>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</si>
  <si>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</si>
  <si>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</si>
  <si>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</si>
  <si>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</si>
  <si>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</si>
  <si>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</si>
  <si>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</si>
  <si>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</si>
  <si>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</si>
  <si>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</si>
  <si>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</si>
  <si>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</si>
  <si>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</si>
  <si>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</si>
  <si>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</si>
  <si>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</si>
  <si>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</si>
  <si>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</si>
  <si>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</si>
  <si>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</si>
  <si>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</si>
  <si>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</si>
  <si>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</si>
  <si>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</si>
  <si>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</si>
  <si>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</si>
  <si>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</si>
  <si>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</si>
  <si>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</si>
  <si>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</si>
  <si>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</si>
  <si>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</si>
  <si>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</si>
  <si>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</si>
  <si>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</si>
  <si>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</si>
  <si>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</si>
  <si>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</si>
  <si>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</si>
  <si>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</si>
  <si>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</si>
  <si>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</si>
  <si>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</si>
  <si>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</si>
  <si>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</si>
  <si>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</si>
  <si>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</si>
  <si>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</si>
  <si>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</si>
  <si>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</si>
  <si>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</si>
  <si>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</si>
  <si>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</si>
  <si>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</si>
  <si>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</si>
  <si>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</si>
  <si>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</si>
  <si>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</si>
  <si>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</si>
  <si>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</si>
  <si>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</si>
  <si>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</si>
  <si>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</si>
  <si>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</si>
  <si>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</si>
  <si>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</si>
  <si>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</si>
  <si>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</si>
  <si>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</si>
  <si>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</si>
  <si>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</si>
  <si>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</si>
  <si>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</si>
  <si>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</si>
  <si>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</si>
  <si>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</si>
  <si>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</si>
  <si>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</si>
  <si>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</si>
  <si>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</si>
  <si>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</si>
  <si>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</si>
  <si>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</si>
  <si>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</si>
  <si>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</si>
  <si>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</si>
  <si>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</si>
  <si>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</si>
  <si>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</si>
  <si>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</si>
  <si>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</si>
  <si>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</si>
  <si>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</si>
  <si>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</si>
  <si>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</si>
  <si>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</si>
  <si>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</si>
  <si>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</si>
  <si>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</si>
  <si>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</si>
  <si>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</si>
  <si>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</si>
  <si>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</si>
  <si>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</si>
  <si>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</si>
  <si>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</si>
  <si>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</si>
  <si>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</si>
  <si>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</si>
  <si>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</si>
  <si>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</si>
  <si>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</si>
  <si>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</si>
  <si>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</si>
  <si>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</si>
  <si>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</si>
  <si>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</si>
  <si>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</si>
  <si>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</si>
  <si>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</si>
  <si>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</si>
  <si>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</si>
  <si>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</si>
  <si>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</si>
  <si>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</si>
  <si>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</si>
  <si>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</si>
  <si>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</si>
  <si>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</si>
  <si>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</si>
  <si>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</si>
  <si>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</si>
  <si>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</si>
  <si>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</si>
  <si>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</si>
  <si>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</si>
  <si>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</si>
  <si>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</si>
  <si>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</si>
  <si>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</si>
  <si>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</si>
  <si>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</si>
  <si>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</si>
  <si>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</si>
  <si>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</si>
  <si>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</si>
  <si>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</si>
  <si>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</si>
  <si>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</si>
  <si>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</si>
  <si>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</si>
  <si>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</si>
  <si>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</si>
  <si>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</si>
  <si>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</si>
  <si>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</si>
  <si>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</si>
  <si>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</si>
  <si>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</si>
  <si>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</si>
  <si>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</si>
  <si>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</si>
  <si>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</si>
  <si>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</si>
  <si>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</si>
  <si>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</si>
  <si>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</si>
  <si>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</si>
  <si>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</si>
  <si>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</si>
  <si>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</si>
  <si>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</si>
  <si>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</si>
  <si>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</si>
  <si>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</si>
  <si>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</si>
  <si>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</si>
  <si>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</si>
  <si>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</si>
  <si>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</si>
  <si>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</si>
  <si>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</si>
  <si>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</si>
  <si>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</si>
  <si>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</si>
  <si>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</si>
  <si>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</si>
  <si>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</si>
  <si>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</si>
  <si>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</si>
  <si>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</si>
  <si>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</si>
  <si>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</si>
  <si>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</si>
  <si>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</si>
  <si>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</si>
  <si>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</si>
  <si>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</si>
  <si>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</si>
  <si>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</si>
  <si>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</si>
  <si>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</si>
  <si>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</si>
  <si>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</si>
  <si>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</si>
  <si>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</si>
  <si>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</si>
  <si>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</si>
  <si>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</si>
  <si>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</si>
  <si>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</si>
  <si>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</si>
  <si>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</si>
  <si>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</si>
  <si>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</si>
  <si>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</si>
  <si>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</si>
  <si>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</si>
  <si>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</si>
  <si>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</si>
  <si>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</si>
  <si>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</si>
  <si>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</si>
  <si>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</si>
  <si>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</si>
  <si>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</si>
  <si>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</si>
  <si>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</si>
  <si>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</si>
  <si>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</si>
  <si>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</si>
  <si>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</si>
  <si>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</si>
  <si>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</si>
  <si>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</si>
  <si>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</si>
  <si>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</si>
  <si>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</si>
  <si>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</si>
  <si>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</si>
  <si>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</si>
  <si>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</si>
  <si>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</si>
  <si>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</si>
  <si>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</si>
  <si>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</si>
  <si>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</si>
  <si>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</si>
  <si>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</si>
  <si>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</si>
  <si>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</si>
  <si>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</si>
  <si>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</si>
  <si>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</si>
  <si>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</si>
  <si>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</si>
  <si>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</si>
  <si>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</si>
  <si>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</si>
  <si>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</si>
  <si>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</si>
  <si>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</si>
  <si>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</si>
  <si>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</si>
  <si>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</si>
  <si>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</si>
  <si>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</si>
  <si>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</si>
  <si>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</si>
  <si>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</si>
  <si>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</si>
  <si>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</si>
  <si>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</si>
  <si>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</si>
  <si>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</si>
  <si>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</si>
  <si>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</si>
  <si>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</si>
  <si>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</si>
  <si>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</si>
  <si>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</si>
  <si>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</si>
  <si>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</si>
  <si>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</si>
  <si>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</si>
  <si>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</si>
  <si>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</si>
  <si>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</si>
  <si>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</si>
  <si>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</si>
  <si>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</si>
  <si>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</si>
  <si>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</si>
  <si>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</si>
  <si>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</si>
  <si>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</si>
  <si>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</si>
  <si>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</si>
  <si>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</si>
  <si>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</si>
  <si>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</si>
  <si>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</si>
  <si>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</si>
  <si>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</si>
  <si>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</si>
  <si>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</si>
  <si>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</si>
  <si>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</si>
  <si>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</si>
  <si>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</si>
  <si>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</si>
  <si>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</si>
  <si>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</si>
  <si>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</si>
  <si>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</si>
  <si>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</si>
  <si>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</si>
  <si>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</si>
  <si>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</si>
  <si>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</si>
  <si>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</si>
  <si>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</si>
  <si>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</si>
  <si>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</si>
  <si>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</si>
  <si>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</si>
  <si>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</si>
  <si>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</si>
  <si>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</si>
  <si>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</si>
  <si>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</si>
  <si>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</si>
  <si>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</si>
  <si>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</si>
  <si>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</si>
  <si>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</si>
  <si>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</si>
  <si>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</si>
  <si>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</si>
  <si>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</si>
  <si>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</si>
  <si>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</si>
  <si>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</si>
  <si>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</si>
  <si>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</si>
  <si>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</si>
  <si>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</si>
  <si>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</si>
  <si>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</si>
  <si>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</si>
  <si>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</si>
  <si>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</si>
  <si>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</si>
  <si>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</si>
  <si>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</si>
  <si>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</si>
  <si>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</si>
  <si>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</si>
  <si>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</si>
  <si>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</si>
  <si>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</si>
  <si>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</si>
  <si>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</si>
  <si>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</si>
  <si>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</si>
  <si>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</si>
  <si>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</si>
  <si>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</si>
  <si>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</si>
  <si>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</si>
  <si>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</si>
  <si>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</si>
  <si>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</si>
  <si>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</si>
  <si>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</si>
  <si>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</si>
  <si>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</si>
  <si>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</si>
  <si>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</si>
  <si>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</si>
  <si>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</si>
  <si>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</si>
  <si>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</si>
  <si>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</si>
  <si>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</si>
  <si>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</si>
  <si>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</si>
  <si>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</si>
  <si>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</si>
  <si>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</si>
  <si>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</si>
  <si>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</si>
  <si>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</si>
  <si>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</si>
  <si>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</si>
  <si>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</si>
  <si>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</si>
  <si>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</si>
  <si>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</si>
  <si>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</si>
  <si>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</si>
  <si>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</si>
  <si>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</si>
  <si>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</si>
  <si>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</si>
  <si>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</si>
  <si>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</si>
  <si>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</si>
  <si>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</si>
  <si>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</si>
  <si>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</si>
  <si>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</si>
  <si>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</si>
  <si>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</si>
  <si>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</si>
  <si>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</si>
  <si>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</si>
  <si>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</si>
  <si>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</si>
  <si>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</si>
  <si>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</si>
  <si>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</si>
  <si>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</si>
  <si>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</si>
  <si>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</si>
  <si>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</si>
  <si>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</si>
  <si>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</si>
  <si>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</si>
  <si>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</si>
  <si>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</si>
  <si>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</si>
  <si>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</si>
  <si>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</si>
  <si>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</si>
  <si>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</si>
  <si>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</si>
  <si>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</si>
  <si>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</si>
  <si>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</si>
  <si>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</si>
  <si>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</si>
  <si>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</si>
  <si>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</si>
  <si>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</si>
  <si>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</si>
  <si>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</si>
  <si>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</si>
  <si>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</si>
  <si>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</si>
  <si>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</si>
  <si>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</si>
  <si>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</si>
  <si>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</si>
  <si>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</si>
  <si>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</si>
  <si>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</si>
  <si>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</si>
  <si>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</si>
  <si>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</si>
  <si>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</si>
  <si>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</si>
  <si>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</si>
  <si>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</si>
  <si>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</si>
  <si>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</si>
  <si>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</si>
  <si>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</si>
  <si>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</si>
  <si>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</si>
  <si>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</si>
  <si>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</si>
  <si>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</si>
  <si>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</si>
  <si>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</si>
  <si>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</si>
  <si>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</si>
  <si>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</si>
  <si>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</si>
  <si>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</si>
  <si>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</si>
  <si>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</si>
  <si>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</si>
  <si>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</si>
  <si>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</si>
  <si>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</si>
  <si>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</si>
  <si>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</si>
  <si>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</si>
  <si>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</si>
  <si>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</si>
  <si>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</si>
  <si>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</si>
  <si>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</si>
  <si>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</si>
  <si>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</si>
  <si>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</si>
  <si>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</si>
  <si>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</si>
  <si>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</si>
  <si>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</si>
  <si>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</si>
  <si>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</si>
  <si>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</si>
  <si>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</si>
  <si>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</si>
  <si>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</si>
  <si>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</si>
  <si>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</si>
  <si>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</si>
  <si>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</si>
  <si>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</si>
  <si>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</si>
  <si>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</si>
  <si>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</si>
  <si>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</si>
  <si>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</si>
  <si>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</si>
  <si>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</si>
  <si>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</si>
  <si>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</si>
  <si>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</si>
  <si>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</si>
  <si>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</si>
  <si>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</si>
  <si>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</si>
  <si>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</si>
  <si>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</si>
  <si>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</si>
  <si>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</si>
  <si>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</si>
  <si>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</si>
  <si>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</si>
  <si>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</si>
  <si>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</si>
  <si>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</si>
  <si>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</si>
  <si>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</si>
  <si>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</si>
  <si>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</si>
  <si>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</si>
  <si>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</si>
  <si>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</si>
  <si>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</si>
  <si>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</si>
  <si>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</si>
  <si>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</si>
  <si>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</si>
  <si>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</si>
  <si>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</si>
  <si>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</si>
  <si>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</si>
  <si>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</si>
  <si>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</si>
  <si>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</si>
  <si>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</si>
  <si>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</si>
  <si>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</si>
  <si>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</si>
  <si>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</si>
  <si>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</si>
  <si>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</si>
  <si>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</si>
  <si>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</si>
  <si>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</si>
  <si>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</si>
  <si>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</si>
  <si>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</si>
  <si>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</si>
  <si>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</si>
  <si>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</si>
  <si>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</si>
  <si>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</si>
  <si>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</si>
  <si>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</si>
  <si>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</si>
  <si>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</si>
  <si>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</si>
  <si>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</si>
  <si>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</si>
  <si>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</si>
  <si>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</si>
  <si>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</si>
  <si>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</si>
  <si>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</si>
  <si>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</si>
  <si>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</si>
  <si>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</si>
  <si>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</si>
  <si>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</si>
  <si>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</si>
  <si>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</si>
  <si>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</si>
  <si>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</si>
  <si>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</si>
  <si>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</si>
  <si>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</si>
  <si>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</si>
  <si>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</si>
  <si>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</si>
  <si>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</si>
  <si>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</si>
  <si>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</si>
  <si>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</si>
  <si>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</si>
  <si>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</si>
  <si>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</si>
  <si>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</si>
  <si>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</si>
  <si>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</si>
  <si>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</si>
  <si>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</si>
  <si>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</si>
  <si>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</si>
  <si>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</si>
  <si>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</si>
  <si>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</si>
  <si>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</si>
  <si>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</si>
  <si>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</si>
  <si>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</si>
  <si>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</si>
  <si>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</si>
  <si>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</si>
  <si>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</si>
  <si>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</si>
  <si>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</si>
  <si>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</si>
  <si>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</si>
  <si>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</si>
  <si>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</si>
  <si>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</si>
  <si>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</si>
  <si>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</si>
  <si>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</si>
  <si>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</si>
  <si>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</si>
  <si>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</si>
  <si>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</si>
  <si>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</si>
  <si>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</si>
  <si>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</si>
  <si>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</si>
  <si>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</si>
  <si>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</si>
  <si>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</si>
  <si>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</si>
  <si>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</si>
  <si>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</si>
  <si>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</si>
  <si>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</si>
  <si>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</si>
  <si>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</si>
  <si>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</si>
  <si>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</si>
  <si>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</si>
  <si>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</si>
  <si>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</si>
  <si>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</si>
  <si>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</si>
  <si>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</si>
  <si>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</si>
  <si>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</si>
  <si>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</si>
  <si>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</si>
  <si>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</si>
  <si>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</si>
  <si>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</si>
  <si>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</si>
  <si>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</si>
  <si>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</si>
  <si>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</si>
  <si>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</si>
  <si>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</si>
  <si>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</si>
  <si>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</si>
  <si>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</si>
  <si>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</si>
  <si>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</si>
  <si>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</si>
  <si>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</si>
  <si>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</si>
  <si>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</si>
  <si>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</si>
  <si>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</si>
  <si>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</si>
  <si>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</si>
  <si>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</si>
  <si>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</si>
  <si>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</si>
  <si>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</si>
  <si>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</si>
  <si>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</si>
  <si>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</si>
  <si>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</si>
  <si>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</si>
  <si>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</si>
  <si>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</si>
  <si>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</si>
  <si>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</si>
  <si>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</si>
  <si>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</si>
  <si>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</si>
  <si>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</si>
  <si>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</si>
  <si>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</si>
  <si>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</si>
  <si>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</si>
  <si>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</si>
  <si>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</si>
  <si>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</si>
  <si>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</si>
  <si>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</si>
  <si>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</si>
  <si>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</si>
  <si>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</si>
  <si>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</si>
  <si>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</si>
  <si>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</si>
  <si>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</si>
  <si>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</si>
  <si>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</si>
  <si>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</si>
  <si>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</si>
  <si>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</si>
  <si>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</si>
  <si>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</si>
  <si>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</si>
  <si>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</si>
  <si>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</si>
  <si>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</si>
  <si>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</si>
  <si>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</si>
  <si>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</si>
  <si>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</si>
  <si>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</si>
  <si>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</si>
  <si>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</si>
  <si>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</si>
  <si>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</si>
  <si>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</si>
  <si>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</si>
  <si>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</si>
  <si>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</si>
  <si>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</si>
  <si>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</si>
  <si>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</si>
  <si>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</si>
  <si>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</si>
  <si>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</si>
  <si>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</si>
  <si>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</si>
  <si>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</si>
  <si>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</si>
  <si>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</si>
  <si>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</si>
  <si>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</si>
  <si>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</si>
  <si>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</si>
  <si>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</si>
  <si>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</si>
  <si>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</si>
  <si>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</si>
  <si>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</si>
  <si>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</si>
  <si>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</si>
  <si>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</si>
  <si>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</si>
  <si>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</si>
  <si>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</si>
  <si>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</si>
  <si>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</si>
  <si>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</si>
  <si>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</si>
  <si>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</si>
  <si>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</si>
  <si>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</si>
  <si>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</si>
  <si>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</si>
  <si>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</si>
  <si>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</si>
  <si>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</si>
  <si>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</si>
  <si>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</si>
  <si>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</si>
  <si>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</si>
  <si>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</si>
  <si>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</si>
  <si>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</si>
  <si>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</si>
  <si>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</si>
  <si>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</si>
  <si>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</si>
  <si>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</si>
  <si>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</si>
  <si>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</si>
  <si>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</si>
  <si>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</si>
  <si>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</si>
  <si>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</si>
  <si>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</si>
  <si>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</si>
  <si>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</si>
  <si>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</si>
  <si>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</si>
  <si>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</si>
  <si>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</si>
  <si>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</si>
  <si>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</si>
  <si>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</si>
  <si>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</si>
  <si>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</si>
  <si>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</si>
  <si>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</si>
  <si>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</si>
  <si>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</si>
  <si>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</si>
  <si>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</si>
  <si>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</si>
  <si>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</si>
  <si>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</si>
  <si>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</si>
  <si>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</si>
  <si>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</si>
  <si>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</si>
  <si>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</si>
  <si>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</si>
  <si>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</si>
  <si>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</si>
  <si>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</si>
  <si>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</si>
  <si>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</si>
  <si>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</si>
  <si>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</si>
  <si>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</si>
  <si>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</si>
  <si>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</si>
  <si>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</si>
  <si>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</si>
  <si>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</si>
  <si>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</si>
  <si>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</si>
  <si>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</si>
  <si>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</si>
  <si>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</si>
  <si>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</si>
  <si>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</si>
  <si>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</si>
  <si>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</si>
  <si>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</si>
  <si>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</si>
  <si>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</si>
  <si>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</si>
  <si>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</si>
  <si>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</si>
  <si>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</si>
  <si>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</si>
  <si>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</si>
  <si>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</si>
  <si>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</si>
  <si>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</si>
  <si>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</si>
  <si>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</si>
  <si>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</si>
  <si>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</si>
  <si>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</si>
  <si>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</si>
  <si>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</si>
  <si>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</si>
  <si>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</si>
  <si>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</si>
  <si>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</si>
  <si>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</si>
  <si>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</si>
  <si>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</si>
  <si>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</si>
  <si>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</si>
  <si>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</si>
  <si>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</si>
  <si>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</si>
  <si>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</si>
  <si>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</si>
  <si>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</si>
  <si>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</si>
  <si>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</si>
  <si>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</si>
  <si>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</si>
  <si>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</si>
  <si>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</si>
  <si>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</si>
  <si>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</si>
  <si>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</si>
  <si>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</si>
  <si>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</si>
  <si>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</si>
  <si>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</si>
  <si>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</si>
  <si>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</si>
  <si>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</si>
  <si>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</si>
  <si>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</si>
  <si>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</si>
  <si>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</si>
  <si>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</si>
  <si>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</si>
  <si>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</si>
  <si>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</si>
  <si>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</si>
  <si>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</si>
  <si>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</si>
  <si>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</si>
  <si>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</si>
  <si>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</si>
  <si>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</si>
  <si>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</si>
  <si>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</si>
  <si>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</si>
  <si>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</si>
  <si>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</si>
  <si>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</si>
  <si>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</si>
  <si>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</si>
  <si>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</si>
  <si>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</si>
  <si>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</si>
  <si>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</si>
  <si>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</si>
  <si>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</si>
  <si>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</si>
  <si>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</si>
  <si>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</si>
  <si>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</si>
  <si>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</si>
  <si>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</si>
  <si>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</si>
  <si>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</si>
  <si>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</si>
  <si>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</si>
  <si>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</si>
  <si>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</si>
  <si>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</si>
  <si>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</si>
  <si>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</si>
  <si>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</si>
  <si>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</si>
  <si>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</si>
  <si>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</si>
  <si>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</si>
  <si>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</si>
  <si>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</si>
  <si>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</si>
  <si>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</si>
  <si>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</si>
  <si>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</si>
  <si>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</si>
  <si>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</si>
  <si>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</si>
  <si>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</si>
  <si>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</si>
  <si>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</si>
  <si>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</si>
  <si>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</si>
  <si>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</si>
  <si>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</si>
  <si>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</si>
  <si>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</si>
  <si>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</si>
  <si>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</si>
  <si>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</si>
  <si>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</si>
  <si>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</si>
  <si>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</si>
  <si>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</si>
  <si>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</si>
  <si>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</si>
  <si>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</si>
  <si>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</si>
  <si>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</si>
  <si>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</si>
  <si>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</si>
  <si>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</si>
  <si>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</si>
  <si>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</si>
  <si>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</si>
  <si>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</si>
  <si>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</si>
  <si>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</si>
  <si>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</si>
  <si>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</si>
  <si>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</si>
  <si>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</si>
  <si>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</si>
  <si>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</si>
  <si>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</si>
  <si>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</si>
  <si>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</si>
  <si>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</si>
  <si>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</si>
  <si>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</si>
  <si>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</si>
  <si>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</si>
  <si>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</si>
  <si>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</si>
  <si>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</si>
  <si>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</si>
  <si>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</si>
  <si>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</si>
  <si>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</si>
  <si>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</si>
  <si>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</si>
  <si>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</si>
  <si>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</si>
  <si>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</si>
  <si>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</si>
  <si>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</si>
  <si>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</si>
  <si>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</si>
  <si>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</si>
  <si>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</si>
  <si>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</si>
  <si>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</si>
  <si>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</si>
  <si>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</si>
  <si>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</si>
  <si>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</si>
  <si>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</si>
  <si>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</si>
  <si>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</si>
  <si>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</si>
  <si>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</si>
  <si>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</si>
  <si>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</si>
  <si>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</si>
  <si>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</si>
  <si>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</si>
  <si>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</si>
  <si>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</si>
  <si>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</si>
  <si>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</si>
  <si>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</si>
  <si>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</si>
  <si>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</si>
  <si>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</si>
  <si>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</si>
  <si>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</si>
  <si>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</si>
  <si>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</si>
  <si>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</si>
  <si>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</si>
  <si>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</si>
  <si>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</si>
  <si>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</si>
  <si>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</si>
  <si>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</si>
  <si>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</si>
  <si>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</si>
  <si>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</si>
  <si>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</si>
  <si>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</si>
  <si>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</si>
  <si>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</si>
  <si>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</si>
  <si>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</si>
  <si>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</si>
  <si>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</si>
  <si>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</si>
  <si>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</si>
  <si>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</si>
  <si>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</si>
  <si>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</si>
  <si>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</si>
  <si>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</si>
  <si>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</si>
  <si>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</si>
  <si>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</si>
  <si>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</si>
  <si>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</si>
  <si>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</si>
  <si>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</si>
  <si>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</si>
  <si>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</si>
  <si>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</si>
  <si>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</si>
  <si>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</si>
  <si>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</si>
  <si>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</si>
  <si>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</si>
  <si>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</si>
  <si>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</si>
  <si>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</si>
  <si>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</si>
  <si>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</si>
  <si>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</si>
  <si>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</si>
  <si>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</si>
  <si>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</si>
  <si>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</si>
  <si>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</si>
  <si>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</si>
  <si>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</si>
  <si>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</si>
  <si>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</si>
  <si>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</si>
  <si>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</si>
  <si>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</si>
  <si>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</si>
  <si>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</si>
  <si>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</si>
  <si>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</si>
  <si>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</si>
  <si>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</si>
  <si>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</si>
  <si>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</si>
  <si>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</si>
  <si>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</si>
  <si>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</si>
  <si>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</si>
  <si>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</si>
  <si>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</si>
  <si>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</si>
  <si>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</si>
  <si>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</si>
  <si>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</si>
  <si>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</si>
  <si>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</si>
  <si>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</si>
  <si>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</si>
  <si>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</si>
  <si>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</si>
  <si>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</si>
  <si>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</si>
  <si>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</si>
  <si>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</si>
  <si>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</si>
  <si>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</si>
  <si>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</si>
  <si>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</si>
  <si>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</si>
  <si>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</si>
  <si>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</si>
  <si>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</si>
  <si>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</si>
  <si>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</si>
  <si>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</si>
  <si>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</si>
  <si>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</si>
  <si>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</si>
  <si>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</si>
  <si>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</si>
  <si>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</si>
  <si>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</si>
  <si>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</si>
  <si>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</si>
  <si>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</si>
  <si>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</si>
  <si>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</si>
  <si>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</si>
  <si>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</si>
  <si>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</si>
  <si>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</si>
  <si>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</si>
  <si>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</si>
  <si>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</si>
  <si>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</si>
  <si>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</si>
  <si>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</si>
  <si>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</si>
  <si>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</si>
  <si>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</si>
  <si>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</si>
  <si>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</si>
  <si>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</si>
  <si>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</si>
  <si>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</si>
  <si>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</si>
  <si>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</si>
  <si>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</si>
  <si>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</si>
  <si>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</si>
  <si>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</si>
  <si>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</si>
  <si>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</si>
  <si>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</si>
  <si>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</si>
  <si>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</si>
  <si>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</si>
  <si>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</si>
  <si>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</si>
  <si>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</si>
  <si>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</si>
  <si>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</si>
  <si>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</si>
  <si>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</si>
  <si>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</si>
  <si>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</si>
  <si>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</si>
  <si>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</si>
  <si>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</si>
  <si>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</si>
  <si>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</si>
  <si>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</si>
  <si>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</si>
  <si>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</si>
  <si>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</si>
  <si>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</si>
  <si>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</si>
  <si>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</si>
  <si>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</si>
  <si>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</si>
  <si>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</si>
  <si>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</si>
  <si>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</si>
  <si>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</si>
  <si>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</si>
  <si>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</si>
  <si>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</si>
  <si>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</si>
  <si>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</si>
  <si>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</si>
  <si>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</si>
  <si>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</si>
  <si>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</si>
  <si>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</si>
  <si>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</si>
  <si>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</si>
  <si>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</si>
  <si>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</si>
  <si>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</si>
  <si>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</si>
  <si>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</si>
  <si>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</si>
  <si>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</si>
  <si>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</si>
  <si>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</si>
  <si>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</si>
  <si>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</si>
  <si>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</si>
  <si>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</si>
  <si>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</si>
  <si>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</si>
  <si>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</si>
  <si>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</si>
  <si>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</si>
  <si>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</si>
  <si>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</si>
  <si>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</si>
  <si>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</si>
  <si>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</si>
  <si>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</si>
  <si>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</si>
  <si>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</si>
  <si>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</si>
  <si>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</si>
  <si>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</si>
  <si>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</si>
  <si>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</si>
  <si>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</si>
  <si>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</si>
  <si>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</si>
  <si>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</si>
  <si>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</si>
  <si>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</si>
  <si>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</si>
  <si>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</si>
  <si>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</si>
  <si>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</si>
  <si>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</si>
  <si>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</si>
  <si>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</si>
  <si>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</si>
  <si>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</si>
  <si>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</si>
  <si>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</si>
  <si>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</si>
  <si>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</si>
  <si>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</si>
  <si>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</si>
  <si>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</si>
  <si>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</si>
  <si>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</si>
  <si>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</si>
  <si>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</si>
  <si>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</si>
  <si>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</si>
  <si>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</si>
  <si>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</si>
  <si>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</si>
  <si>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</si>
  <si>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</si>
  <si>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</si>
  <si>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</si>
  <si>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</si>
  <si>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</si>
  <si>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</si>
  <si>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</si>
  <si>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</si>
  <si>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</si>
  <si>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</si>
  <si>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</si>
  <si>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</si>
  <si>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</si>
  <si>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</si>
  <si>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</si>
  <si>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</si>
  <si>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</si>
  <si>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</si>
  <si>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</si>
  <si>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</si>
  <si>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</si>
  <si>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</si>
  <si>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</si>
  <si>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</si>
  <si>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</si>
  <si>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</si>
  <si>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</si>
  <si>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</si>
  <si>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</si>
  <si>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</si>
  <si>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</si>
  <si>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</si>
  <si>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</si>
  <si>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</si>
  <si>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</si>
  <si>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</si>
  <si>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</si>
  <si>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</si>
  <si>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</si>
  <si>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</si>
  <si>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</si>
  <si>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</si>
  <si>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</si>
  <si>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</si>
  <si>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</si>
  <si>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</si>
  <si>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</si>
  <si>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</si>
  <si>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</si>
  <si>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</si>
  <si>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</si>
  <si>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</si>
  <si>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</si>
  <si>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</si>
  <si>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</si>
  <si>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</si>
  <si>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</si>
  <si>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</si>
  <si>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</si>
  <si>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</si>
  <si>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</si>
  <si>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</si>
  <si>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</si>
  <si>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</si>
  <si>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</si>
  <si>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</si>
  <si>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</si>
  <si>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</si>
  <si>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</si>
  <si>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</si>
  <si>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</si>
  <si>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</si>
  <si>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</si>
  <si>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</si>
  <si>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</si>
  <si>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</si>
  <si>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</si>
  <si>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</si>
  <si>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</si>
  <si>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</si>
  <si>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</si>
  <si>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</si>
  <si>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</si>
  <si>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</si>
  <si>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</si>
  <si>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</si>
  <si>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</si>
  <si>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</si>
  <si>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</si>
  <si>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</si>
  <si>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</si>
  <si>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</si>
  <si>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</si>
  <si>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</si>
  <si>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</si>
  <si>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</si>
  <si>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</si>
  <si>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</si>
  <si>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</si>
  <si>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</si>
  <si>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</si>
  <si>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</si>
  <si>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</si>
  <si>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</si>
  <si>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</si>
  <si>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</si>
  <si>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</si>
  <si>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</si>
  <si>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</si>
  <si>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</si>
  <si>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</si>
  <si>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</si>
  <si>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</si>
  <si>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</si>
  <si>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</si>
  <si>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</si>
  <si>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</si>
  <si>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</si>
  <si>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</si>
  <si>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</si>
  <si>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</si>
  <si>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</si>
  <si>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</si>
  <si>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</si>
  <si>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</si>
  <si>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</si>
  <si>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</si>
  <si>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</si>
  <si>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</si>
  <si>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</si>
  <si>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</si>
  <si>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</si>
  <si>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</si>
  <si>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</si>
  <si>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</si>
  <si>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</si>
  <si>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</si>
  <si>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</si>
  <si>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</si>
  <si>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</si>
  <si>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</si>
  <si>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</si>
  <si>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</si>
  <si>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</si>
  <si>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</si>
  <si>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</si>
  <si>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</si>
  <si>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</si>
  <si>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</si>
  <si>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</si>
  <si>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</si>
  <si>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</si>
  <si>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</si>
  <si>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</si>
  <si>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</si>
  <si>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</si>
  <si>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</si>
  <si>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</si>
  <si>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</si>
  <si>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</si>
  <si>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</si>
  <si>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</si>
  <si>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</si>
  <si>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</si>
  <si>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</si>
  <si>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</si>
  <si>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</si>
  <si>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</si>
  <si>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</si>
  <si>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</si>
  <si>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</si>
  <si>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</si>
  <si>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</si>
  <si>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</si>
  <si>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</si>
  <si>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</si>
  <si>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</si>
  <si>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</si>
  <si>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</si>
  <si>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</si>
  <si>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</si>
  <si>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</si>
  <si>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</si>
  <si>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</si>
  <si>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</si>
  <si>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</si>
  <si>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</si>
  <si>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</si>
  <si>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</si>
  <si>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</si>
  <si>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</si>
  <si>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</si>
  <si>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</si>
  <si>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</si>
  <si>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</si>
  <si>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</si>
  <si>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</si>
  <si>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</si>
  <si>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</si>
  <si>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</si>
  <si>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</si>
  <si>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</si>
  <si>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</si>
  <si>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</si>
  <si>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</si>
  <si>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</si>
  <si>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</si>
  <si>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</si>
  <si>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</si>
  <si>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</si>
  <si>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</si>
  <si>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</si>
  <si>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</si>
  <si>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</si>
  <si>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</si>
  <si>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</si>
  <si>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</si>
  <si>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</si>
  <si>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</si>
  <si>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</si>
  <si>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</si>
  <si>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</si>
  <si>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</si>
  <si>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</si>
  <si>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</si>
  <si>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</si>
  <si>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</si>
  <si>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</si>
  <si>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</si>
  <si>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</si>
  <si>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</si>
  <si>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</si>
  <si>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</si>
  <si>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</si>
  <si>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</si>
  <si>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</si>
  <si>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</si>
  <si>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</si>
  <si>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</si>
  <si>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</si>
  <si>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</si>
  <si>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</si>
  <si>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</si>
  <si>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</si>
  <si>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</si>
  <si>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</si>
  <si>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</si>
  <si>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</si>
  <si>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</si>
  <si>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</si>
  <si>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</si>
  <si>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</si>
  <si>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</si>
  <si>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</si>
  <si>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</si>
  <si>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</si>
  <si>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</si>
  <si>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</si>
  <si>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</si>
  <si>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</si>
  <si>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</si>
  <si>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</si>
  <si>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</si>
  <si>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</si>
  <si>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</si>
  <si>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</si>
  <si>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</si>
  <si>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</si>
  <si>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</si>
  <si>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</si>
  <si>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</si>
  <si>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</si>
  <si>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</si>
  <si>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</si>
  <si>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</si>
  <si>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</si>
  <si>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</si>
  <si>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</si>
  <si>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</si>
  <si>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</si>
  <si>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</si>
  <si>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</si>
  <si>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</si>
  <si>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</si>
  <si>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</si>
  <si>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</si>
  <si>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</si>
  <si>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</si>
  <si>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</si>
  <si>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</si>
  <si>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</si>
  <si>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</si>
  <si>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</si>
  <si>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</si>
  <si>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</si>
  <si>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</si>
  <si>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</si>
  <si>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</si>
  <si>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</si>
  <si>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</si>
  <si>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</si>
  <si>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</si>
  <si>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</si>
  <si>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</si>
  <si>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</si>
  <si>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</si>
  <si>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</si>
  <si>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</si>
  <si>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</si>
  <si>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</si>
  <si>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</si>
  <si>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</si>
  <si>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</si>
  <si>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</si>
  <si>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</si>
  <si>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</si>
  <si>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</si>
  <si>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</si>
  <si>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</si>
  <si>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</si>
  <si>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</si>
  <si>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</si>
  <si>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</si>
  <si>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</si>
  <si>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</si>
  <si>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</si>
  <si>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</si>
  <si>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</si>
  <si>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</si>
  <si>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</si>
  <si>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</si>
  <si>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</si>
  <si>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</si>
  <si>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</si>
  <si>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</si>
  <si>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</si>
  <si>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</si>
  <si>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</si>
  <si>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</si>
  <si>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</si>
  <si>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</si>
  <si>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</si>
  <si>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</si>
  <si>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</si>
  <si>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</si>
  <si>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</si>
  <si>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</si>
  <si>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</si>
  <si>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</si>
  <si>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</si>
  <si>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</si>
  <si>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</si>
  <si>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</si>
  <si>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</si>
  <si>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</si>
  <si>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</si>
  <si>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</si>
  <si>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</si>
  <si>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</si>
  <si>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</si>
  <si>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</si>
  <si>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</si>
  <si>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</si>
  <si>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</si>
  <si>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</si>
  <si>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</si>
  <si>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</si>
  <si>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</si>
  <si>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</si>
  <si>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</si>
  <si>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</si>
  <si>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</si>
  <si>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</si>
  <si>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</si>
  <si>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</si>
  <si>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</si>
  <si>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</si>
  <si>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</si>
  <si>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</si>
  <si>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</si>
  <si>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</si>
  <si>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</si>
  <si>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</si>
  <si>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</si>
  <si>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</si>
  <si>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</si>
  <si>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</si>
  <si>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</si>
  <si>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</si>
  <si>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</si>
  <si>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</si>
  <si>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</si>
  <si>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</si>
  <si>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</si>
  <si>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</si>
  <si>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</si>
  <si>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</si>
  <si>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</si>
  <si>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</si>
  <si>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</si>
  <si>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</si>
  <si>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</si>
  <si>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</si>
  <si>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</si>
  <si>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</si>
  <si>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</si>
  <si>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</si>
  <si>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</si>
  <si>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</si>
  <si>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</si>
  <si>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</si>
  <si>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</si>
  <si>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</si>
  <si>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</si>
  <si>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</si>
  <si>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</si>
  <si>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</si>
  <si>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</si>
  <si>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</si>
  <si>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</si>
  <si>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</si>
  <si>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</si>
  <si>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</si>
  <si>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</si>
  <si>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</si>
  <si>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</si>
  <si>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</si>
  <si>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</si>
  <si>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</si>
  <si>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</si>
  <si>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</si>
  <si>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</si>
  <si>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</si>
  <si>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</si>
  <si>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</si>
  <si>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</si>
  <si>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</si>
  <si>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</si>
  <si>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</si>
  <si>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</si>
  <si>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</si>
  <si>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</si>
  <si>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</si>
  <si>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</si>
  <si>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</si>
  <si>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</si>
  <si>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</si>
  <si>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</si>
  <si>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</si>
  <si>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</si>
  <si>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</si>
  <si>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</si>
  <si>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</si>
  <si>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</si>
  <si>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</si>
  <si>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</si>
  <si>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</si>
  <si>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</si>
  <si>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</si>
  <si>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</si>
  <si>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</si>
  <si>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</si>
  <si>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</si>
  <si>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</si>
  <si>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</si>
  <si>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</si>
  <si>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</si>
  <si>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</si>
  <si>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</si>
  <si>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</si>
  <si>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</si>
  <si>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</si>
  <si>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</si>
  <si>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</si>
  <si>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</si>
  <si>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</si>
  <si>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</si>
  <si>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</si>
  <si>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</si>
  <si>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</si>
  <si>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</si>
  <si>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</si>
  <si>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</si>
  <si>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</si>
  <si>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</si>
  <si>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</si>
  <si>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</si>
  <si>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</si>
  <si>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</si>
  <si>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</si>
  <si>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</si>
  <si>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</si>
  <si>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</si>
  <si>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</si>
  <si>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</si>
  <si>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</si>
  <si>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</si>
  <si>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</si>
  <si>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</si>
  <si>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</si>
  <si>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</si>
  <si>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</si>
  <si>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</si>
  <si>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</si>
  <si>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</si>
  <si>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</si>
  <si>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</si>
  <si>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</si>
  <si>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</si>
  <si>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</si>
  <si>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</si>
  <si>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</si>
  <si>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</si>
  <si>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</si>
  <si>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</si>
  <si>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</si>
  <si>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</si>
  <si>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</si>
  <si>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</si>
  <si>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</si>
  <si>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</si>
  <si>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</si>
  <si>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</si>
  <si>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</si>
  <si>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</si>
  <si>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</si>
  <si>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</si>
  <si>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</si>
  <si>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</si>
  <si>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</si>
  <si>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</si>
  <si>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</si>
  <si>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</si>
  <si>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</si>
  <si>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</si>
  <si>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</si>
  <si>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</si>
  <si>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</si>
  <si>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</si>
  <si>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</si>
  <si>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</si>
  <si>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</si>
  <si>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</si>
  <si>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</si>
  <si>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</si>
  <si>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</si>
  <si>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</si>
  <si>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</si>
  <si>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</si>
  <si>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</si>
  <si>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</si>
  <si>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</si>
  <si>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</si>
  <si>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</si>
  <si>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</si>
  <si>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</si>
  <si>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</si>
  <si>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</si>
  <si>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</si>
  <si>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</si>
  <si>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</si>
  <si>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</si>
  <si>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</si>
  <si>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</si>
  <si>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</si>
  <si>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</si>
  <si>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</si>
  <si>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</si>
  <si>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</si>
  <si>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</si>
  <si>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</si>
  <si>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</si>
  <si>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</si>
  <si>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</si>
  <si>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</si>
  <si>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</si>
  <si>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</si>
  <si>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</si>
  <si>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</si>
  <si>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</si>
  <si>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</si>
  <si>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</si>
  <si>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</si>
  <si>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</si>
  <si>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</si>
  <si>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</si>
  <si>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</si>
  <si>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</si>
  <si>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</si>
  <si>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</si>
  <si>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</si>
  <si>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</si>
  <si>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</si>
  <si>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</si>
  <si>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</si>
  <si>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</si>
  <si>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</si>
  <si>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</si>
  <si>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</si>
  <si>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</si>
  <si>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</si>
  <si>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</si>
  <si>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</si>
  <si>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</si>
  <si>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</si>
  <si>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</si>
  <si>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</si>
  <si>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</si>
  <si>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</si>
  <si>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</si>
  <si>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</si>
  <si>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</si>
  <si>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</si>
  <si>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</si>
  <si>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</si>
  <si>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</si>
  <si>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</si>
  <si>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</si>
  <si>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</si>
  <si>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</si>
  <si>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</si>
  <si>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</si>
  <si>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</si>
  <si>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</si>
  <si>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</si>
  <si>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</si>
  <si>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</si>
  <si>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</si>
  <si>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</si>
  <si>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</si>
  <si>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</si>
  <si>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</si>
  <si>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</si>
  <si>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</si>
  <si>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</si>
  <si>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</si>
  <si>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</si>
  <si>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</si>
  <si>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</si>
  <si>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</si>
  <si>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</si>
  <si>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</si>
  <si>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</si>
  <si>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</si>
  <si>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</si>
  <si>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</si>
  <si>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</si>
  <si>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</si>
  <si>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</si>
  <si>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</si>
  <si>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</si>
  <si>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</si>
  <si>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</si>
  <si>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</si>
  <si>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</si>
  <si>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</si>
  <si>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</si>
  <si>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</si>
  <si>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</si>
  <si>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</si>
  <si>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</si>
  <si>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</si>
  <si>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</si>
  <si>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</si>
  <si>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</si>
  <si>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</si>
  <si>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</si>
  <si>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</si>
  <si>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</si>
  <si>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</si>
  <si>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</si>
  <si>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</si>
  <si>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</si>
  <si>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</si>
  <si>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</si>
  <si>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</si>
  <si>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</si>
  <si>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</si>
  <si>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</si>
  <si>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</si>
  <si>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</si>
  <si>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</si>
  <si>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</si>
  <si>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</si>
  <si>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</si>
  <si>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</si>
  <si>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</si>
  <si>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</si>
  <si>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</si>
  <si>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</si>
  <si>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</si>
  <si>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</si>
  <si>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</si>
  <si>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</si>
  <si>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</si>
  <si>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</si>
  <si>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</si>
  <si>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</si>
  <si>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</si>
  <si>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</si>
  <si>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</si>
  <si>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</si>
  <si>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</si>
  <si>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</si>
  <si>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</si>
  <si>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</si>
  <si>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</si>
  <si>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</si>
  <si>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</si>
  <si>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</si>
  <si>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</si>
  <si>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</si>
  <si>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</si>
  <si>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</si>
  <si>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</si>
  <si>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</si>
  <si>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</si>
  <si>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</si>
  <si>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</si>
  <si>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</si>
  <si>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</si>
  <si>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</si>
  <si>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</si>
  <si>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</si>
  <si>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</si>
  <si>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</si>
  <si>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</si>
  <si>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</si>
  <si>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</si>
  <si>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</si>
  <si>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</si>
  <si>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</si>
  <si>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</si>
  <si>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</si>
  <si>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</si>
  <si>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</si>
  <si>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</si>
  <si>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</si>
  <si>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</si>
  <si>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</si>
  <si>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</si>
  <si>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</si>
  <si>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</si>
  <si>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</si>
  <si>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</si>
  <si>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</si>
  <si>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</si>
  <si>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</si>
  <si>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</si>
  <si>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</si>
  <si>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</si>
  <si>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</si>
  <si>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</si>
  <si>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</si>
  <si>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</si>
  <si>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</si>
  <si>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</si>
  <si>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</si>
  <si>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</si>
  <si>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</si>
  <si>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</si>
  <si>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</si>
  <si>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</si>
  <si>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</si>
  <si>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</si>
  <si>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</si>
  <si>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</si>
  <si>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</si>
  <si>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</si>
  <si>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</si>
  <si>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</si>
  <si>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</si>
  <si>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</si>
  <si>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</si>
  <si>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</si>
  <si>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</si>
  <si>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</si>
  <si>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</si>
  <si>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</si>
  <si>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</si>
  <si>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</si>
  <si>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</si>
  <si>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</si>
  <si>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</si>
  <si>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</si>
  <si>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</si>
  <si>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</si>
  <si>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</si>
  <si>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</si>
  <si>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</si>
  <si>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</si>
  <si>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</si>
  <si>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</si>
  <si>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</si>
  <si>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</si>
  <si>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</si>
  <si>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</si>
  <si>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</si>
  <si>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</si>
  <si>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</si>
  <si>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</si>
  <si>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</si>
  <si>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</si>
  <si>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</si>
  <si>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</si>
  <si>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</si>
  <si>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</si>
  <si>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</si>
  <si>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</si>
  <si>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</si>
  <si>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</si>
  <si>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</si>
  <si>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</si>
  <si>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</si>
  <si>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</si>
  <si>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</si>
  <si>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</si>
  <si>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</si>
  <si>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</si>
  <si>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</si>
  <si>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</si>
  <si>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</si>
  <si>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</si>
  <si>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</si>
  <si>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</si>
  <si>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</si>
  <si>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</si>
  <si>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</si>
  <si>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</si>
  <si>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</si>
  <si>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</si>
  <si>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</si>
  <si>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</si>
  <si>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</si>
  <si>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</si>
  <si>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</si>
  <si>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</si>
  <si>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</si>
  <si>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</si>
  <si>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</si>
  <si>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</si>
  <si>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</si>
  <si>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</si>
  <si>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</si>
  <si>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</si>
  <si>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</si>
  <si>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</si>
  <si>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</si>
  <si>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</si>
  <si>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</si>
  <si>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</si>
  <si>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</si>
  <si>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</si>
  <si>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</si>
  <si>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</si>
  <si>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</si>
  <si>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</si>
  <si>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</si>
  <si>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</si>
  <si>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</si>
  <si>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</si>
  <si>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</si>
  <si>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</si>
  <si>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</si>
  <si>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</si>
  <si>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</si>
  <si>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</si>
  <si>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</si>
  <si>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</si>
  <si>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</si>
  <si>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</si>
  <si>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</si>
  <si>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</si>
  <si>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</si>
  <si>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</si>
  <si>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</si>
  <si>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</si>
  <si>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</si>
  <si>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</si>
  <si>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</si>
  <si>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</si>
  <si>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</si>
  <si>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</si>
  <si>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</si>
  <si>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</si>
  <si>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</si>
  <si>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</si>
  <si>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</si>
  <si>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</si>
  <si>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</si>
  <si>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</si>
  <si>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</si>
  <si>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</si>
  <si>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</si>
  <si>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</si>
  <si>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</si>
  <si>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</si>
  <si>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</si>
  <si>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</si>
  <si>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</si>
  <si>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</si>
  <si>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</si>
  <si>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</si>
  <si>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</si>
  <si>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</si>
  <si>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</si>
  <si>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</si>
  <si>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</si>
  <si>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</si>
  <si>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</si>
  <si>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</si>
  <si>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</si>
  <si>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</si>
  <si>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</si>
  <si>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</si>
  <si>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</si>
  <si>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</si>
  <si>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</si>
  <si>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</si>
  <si>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</si>
  <si>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</si>
  <si>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</si>
  <si>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</si>
  <si>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</si>
  <si>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</si>
  <si>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</si>
  <si>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</si>
  <si>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</si>
  <si>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</si>
  <si>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</si>
  <si>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</si>
  <si>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</si>
  <si>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</si>
  <si>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</si>
  <si>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</si>
  <si>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</si>
  <si>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</si>
  <si>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</si>
  <si>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</si>
  <si>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</si>
  <si>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</si>
  <si>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</si>
  <si>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</si>
  <si>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</si>
  <si>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</si>
  <si>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</si>
  <si>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</si>
  <si>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</si>
  <si>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</si>
  <si>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</si>
  <si>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</si>
  <si>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</si>
  <si>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</si>
  <si>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</si>
  <si>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</si>
  <si>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</si>
  <si>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</si>
  <si>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</si>
  <si>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</si>
  <si>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</si>
  <si>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</si>
  <si>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</si>
  <si>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</si>
  <si>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</si>
  <si>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</si>
  <si>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</si>
  <si>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</si>
  <si>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</si>
  <si>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</si>
  <si>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</si>
  <si>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</si>
  <si>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</si>
  <si>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</si>
  <si>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</si>
  <si>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</si>
  <si>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</si>
  <si>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</si>
  <si>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</si>
  <si>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</si>
  <si>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</si>
  <si>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</si>
  <si>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</si>
  <si>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</si>
  <si>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</si>
  <si>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</si>
  <si>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</si>
  <si>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</si>
  <si>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</si>
  <si>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</si>
  <si>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</si>
  <si>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</si>
  <si>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</si>
  <si>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</si>
  <si>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</si>
  <si>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</si>
  <si>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</si>
  <si>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</si>
  <si>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</si>
  <si>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</si>
  <si>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</si>
  <si>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</si>
  <si>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</si>
  <si>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</si>
  <si>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</si>
  <si>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</si>
  <si>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</si>
  <si>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</si>
  <si>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</si>
  <si>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</si>
  <si>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</si>
  <si>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</si>
  <si>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</si>
  <si>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</si>
  <si>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</si>
  <si>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</si>
  <si>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</si>
  <si>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</si>
  <si>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</si>
  <si>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</si>
  <si>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</si>
  <si>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</si>
  <si>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</si>
  <si>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</si>
  <si>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</si>
  <si>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</si>
  <si>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</si>
  <si>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</si>
  <si>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</si>
  <si>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</si>
  <si>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</si>
  <si>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</si>
  <si>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</si>
  <si>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</si>
  <si>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</si>
  <si>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</si>
  <si>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</si>
  <si>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</si>
  <si>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</si>
  <si>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</si>
  <si>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</si>
  <si>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</si>
  <si>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</si>
  <si>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</si>
  <si>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</si>
  <si>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</si>
  <si>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</si>
  <si>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</si>
  <si>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</si>
  <si>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</si>
  <si>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</si>
  <si>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</si>
  <si>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</si>
  <si>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</si>
  <si>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</si>
  <si>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</si>
  <si>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</si>
  <si>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</si>
  <si>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</si>
  <si>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</si>
  <si>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</si>
  <si>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</si>
  <si>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</si>
  <si>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</si>
  <si>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</si>
  <si>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</si>
  <si>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</si>
  <si>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</si>
  <si>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</si>
  <si>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</si>
  <si>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</si>
  <si>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</si>
  <si>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</si>
  <si>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</si>
  <si>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</si>
  <si>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</si>
  <si>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</si>
  <si>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</si>
  <si>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</si>
  <si>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</si>
  <si>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</si>
  <si>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</si>
  <si>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</si>
  <si>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</si>
  <si>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</si>
  <si>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</si>
  <si>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</si>
  <si>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</si>
  <si>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</si>
  <si>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</si>
  <si>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</si>
  <si>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</si>
  <si>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</si>
  <si>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</si>
  <si>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</si>
  <si>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</si>
  <si>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</si>
  <si>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</si>
  <si>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</si>
  <si>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</si>
  <si>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</si>
  <si>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</si>
  <si>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</si>
  <si>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</si>
  <si>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</si>
  <si>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</si>
  <si>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</si>
  <si>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</si>
  <si>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</si>
  <si>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</si>
  <si>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</si>
  <si>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</si>
  <si>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</si>
  <si>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</si>
  <si>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</si>
  <si>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</si>
  <si>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</si>
  <si>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</si>
  <si>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</si>
  <si>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</si>
  <si>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</si>
  <si>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</si>
  <si>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</si>
  <si>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</si>
  <si>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</si>
  <si>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</si>
  <si>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</si>
  <si>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</si>
  <si>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</si>
  <si>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</si>
  <si>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</si>
  <si>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</si>
  <si>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</si>
  <si>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</si>
  <si>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</si>
  <si>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</si>
  <si>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</si>
  <si>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</si>
  <si>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</si>
  <si>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</si>
  <si>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</si>
  <si>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</si>
  <si>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</si>
  <si>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</si>
  <si>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</si>
  <si>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</si>
  <si>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</si>
  <si>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</si>
  <si>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</si>
  <si>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</si>
  <si>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</si>
  <si>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</si>
  <si>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</si>
  <si>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</si>
  <si>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</si>
  <si>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</si>
  <si>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</si>
  <si>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</si>
  <si>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</si>
  <si>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</si>
  <si>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</si>
  <si>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</si>
  <si>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</si>
  <si>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</si>
  <si>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</si>
  <si>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</si>
  <si>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</si>
  <si>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</si>
  <si>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</si>
  <si>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</si>
  <si>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</si>
  <si>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</si>
  <si>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</si>
  <si>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</si>
  <si>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</si>
  <si>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</si>
  <si>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</si>
  <si>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</si>
  <si>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</si>
  <si>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</si>
  <si>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</si>
  <si>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</si>
  <si>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</si>
  <si>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</si>
  <si>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</si>
  <si>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</si>
  <si>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</si>
  <si>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</si>
  <si>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</si>
  <si>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</si>
  <si>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</si>
  <si>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</si>
  <si>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</si>
  <si>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</si>
  <si>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</si>
  <si>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</si>
  <si>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</si>
  <si>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</si>
  <si>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</si>
  <si>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</si>
  <si>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</si>
  <si>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</si>
  <si>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</si>
  <si>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</si>
  <si>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</si>
  <si>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</si>
  <si>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</si>
  <si>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</si>
  <si>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</si>
  <si>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</si>
  <si>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</si>
  <si>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</si>
  <si>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</si>
  <si>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</si>
  <si>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</si>
  <si>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</si>
  <si>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</si>
  <si>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</si>
  <si>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</si>
  <si>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</si>
  <si>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</si>
  <si>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</si>
  <si>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</si>
  <si>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</si>
  <si>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</si>
  <si>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</si>
  <si>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</si>
  <si>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</si>
  <si>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</si>
  <si>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</si>
  <si>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</si>
  <si>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</si>
  <si>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</si>
  <si>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</si>
  <si>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</si>
  <si>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</si>
  <si>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</si>
  <si>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</si>
  <si>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</si>
  <si>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</si>
  <si>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</si>
  <si>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</si>
  <si>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</si>
  <si>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</si>
  <si>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</si>
  <si>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</si>
  <si>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</si>
  <si>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</si>
  <si>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</si>
  <si>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</si>
  <si>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</si>
  <si>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</si>
  <si>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</si>
  <si>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</si>
  <si>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</si>
  <si>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</si>
  <si>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</si>
  <si>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</si>
  <si>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</si>
  <si>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</si>
  <si>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</si>
  <si>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</si>
  <si>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</si>
  <si>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</si>
  <si>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</si>
  <si>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</si>
  <si>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</si>
  <si>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</si>
  <si>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</si>
  <si>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</si>
  <si>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</si>
  <si>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</si>
  <si>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</si>
  <si>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</si>
  <si>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</si>
  <si>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</si>
  <si>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</si>
  <si>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</si>
  <si>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</si>
  <si>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</si>
  <si>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</si>
  <si>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</si>
  <si>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</si>
  <si>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</si>
  <si>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</si>
  <si>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</si>
  <si>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</si>
  <si>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</si>
  <si>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</si>
  <si>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</si>
  <si>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</si>
  <si>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</si>
  <si>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</si>
  <si>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</si>
  <si>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</si>
  <si>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</si>
  <si>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</si>
  <si>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</si>
  <si>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</si>
  <si>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</si>
  <si>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</si>
  <si>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</si>
  <si>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</si>
  <si>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</si>
  <si>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</si>
  <si>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</si>
  <si>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</si>
  <si>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</si>
  <si>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</si>
  <si>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</si>
  <si>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</si>
  <si>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</si>
  <si>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</si>
  <si>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</si>
  <si>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</si>
  <si>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</si>
  <si>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</si>
  <si>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</si>
  <si>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</si>
  <si>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</si>
  <si>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</si>
  <si>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</si>
  <si>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</si>
  <si>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</si>
  <si>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</si>
  <si>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</si>
  <si>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</si>
  <si>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</si>
  <si>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</si>
  <si>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</si>
  <si>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</si>
  <si>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</si>
  <si>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</si>
  <si>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</si>
  <si>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</si>
  <si>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</si>
  <si>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</si>
  <si>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</si>
  <si>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</si>
  <si>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</si>
  <si>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</si>
  <si>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</si>
  <si>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</si>
  <si>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</si>
  <si>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</si>
  <si>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</si>
  <si>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</si>
  <si>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</si>
  <si>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</si>
  <si>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</si>
  <si>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</si>
  <si>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</si>
  <si>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</si>
  <si>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</si>
  <si>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</si>
  <si>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</si>
  <si>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</si>
  <si>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</si>
  <si>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</si>
  <si>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</si>
  <si>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</si>
  <si>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</si>
  <si>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</si>
  <si>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</si>
  <si>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</si>
  <si>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</si>
  <si>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</si>
  <si>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</si>
  <si>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</si>
  <si>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</si>
  <si>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</si>
  <si>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</si>
  <si>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</si>
  <si>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</si>
  <si>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</si>
  <si>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</si>
  <si>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</si>
  <si>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</si>
  <si>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</si>
  <si>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</si>
  <si>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</si>
  <si>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</si>
  <si>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</si>
  <si>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</si>
  <si>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</si>
  <si>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</si>
  <si>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</si>
  <si>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</si>
  <si>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</si>
  <si>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</si>
  <si>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</si>
  <si>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</si>
  <si>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</si>
  <si>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</si>
  <si>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</si>
  <si>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</si>
  <si>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</si>
  <si>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</si>
  <si>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</si>
  <si>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</si>
  <si>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</si>
  <si>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</si>
  <si>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</si>
  <si>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</si>
  <si>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</si>
  <si>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</si>
  <si>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</si>
  <si>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</si>
  <si>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</si>
  <si>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</si>
  <si>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</si>
  <si>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</si>
  <si>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</si>
  <si>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</si>
  <si>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</si>
  <si>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</si>
  <si>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</si>
  <si>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</si>
  <si>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</si>
  <si>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</si>
  <si>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</si>
  <si>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</si>
  <si>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</si>
  <si>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</si>
  <si>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</si>
  <si>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</si>
  <si>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</si>
  <si>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</si>
  <si>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</si>
  <si>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</si>
  <si>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</si>
  <si>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</si>
  <si>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</si>
  <si>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</si>
  <si>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</si>
  <si>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</si>
  <si>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</si>
  <si>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</si>
  <si>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</si>
  <si>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</si>
  <si>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</si>
  <si>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</si>
  <si>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</si>
  <si>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</si>
  <si>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</si>
  <si>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</si>
  <si>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</si>
  <si>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</si>
  <si>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</si>
  <si>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</si>
  <si>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</si>
  <si>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</si>
  <si>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</si>
  <si>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</si>
  <si>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</si>
  <si>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</si>
  <si>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</si>
  <si>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</si>
  <si>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</si>
  <si>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</si>
  <si>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</si>
  <si>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</si>
  <si>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</si>
  <si>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</si>
  <si>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</si>
  <si>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</si>
  <si>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</si>
  <si>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</si>
  <si>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</si>
  <si>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</si>
  <si>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</si>
  <si>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</si>
  <si>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</si>
  <si>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</si>
  <si>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</si>
  <si>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</si>
  <si>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</si>
  <si>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</si>
  <si>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</si>
  <si>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</si>
  <si>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</si>
  <si>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</si>
  <si>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</si>
  <si>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</si>
  <si>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</si>
  <si>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</si>
  <si>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</si>
  <si>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</si>
  <si>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</si>
  <si>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</si>
  <si>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</si>
  <si>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</si>
  <si>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</si>
  <si>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</si>
  <si>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</si>
  <si>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</si>
  <si>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</si>
  <si>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</si>
  <si>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</si>
  <si>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</si>
  <si>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</si>
  <si>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</si>
  <si>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</si>
  <si>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</si>
  <si>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</si>
  <si>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</si>
  <si>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</si>
  <si>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</si>
  <si>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</si>
  <si>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</si>
  <si>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</si>
  <si>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</si>
  <si>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</si>
  <si>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</si>
  <si>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</si>
  <si>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</si>
  <si>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</si>
  <si>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</si>
  <si>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</si>
  <si>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</si>
  <si>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</si>
  <si>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</si>
  <si>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</si>
  <si>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</si>
  <si>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</si>
  <si>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</si>
  <si>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</si>
  <si>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</si>
  <si>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</si>
  <si>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</si>
  <si>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</si>
  <si>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</si>
  <si>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</si>
  <si>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</si>
  <si>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</si>
  <si>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</si>
  <si>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</si>
  <si>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</si>
  <si>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</si>
  <si>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</si>
  <si>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</si>
  <si>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</si>
  <si>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</si>
  <si>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</si>
  <si>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</si>
  <si>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</si>
  <si>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</si>
  <si>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</si>
  <si>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</si>
  <si>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</si>
  <si>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</si>
  <si>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</si>
  <si>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</si>
  <si>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</si>
  <si>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</si>
  <si>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</si>
  <si>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</si>
  <si>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</si>
  <si>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</si>
  <si>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</si>
  <si>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</si>
  <si>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</si>
  <si>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</si>
  <si>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</si>
  <si>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</si>
  <si>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</si>
  <si>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</si>
  <si>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</si>
  <si>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</si>
  <si>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</si>
  <si>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</si>
  <si>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</si>
  <si>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</si>
  <si>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</si>
  <si>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</si>
  <si>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</si>
  <si>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</si>
  <si>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</si>
  <si>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</si>
  <si>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</si>
  <si>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</si>
  <si>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</si>
  <si>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</si>
  <si>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</si>
  <si>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</si>
  <si>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</si>
  <si>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</si>
  <si>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</si>
  <si>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</si>
  <si>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</si>
  <si>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</si>
  <si>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</si>
  <si>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</si>
  <si>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</si>
  <si>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</si>
  <si>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</si>
  <si>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</si>
  <si>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</si>
  <si>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</si>
  <si>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</si>
  <si>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</si>
  <si>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</si>
  <si>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</si>
  <si>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</si>
  <si>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</si>
  <si>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</si>
  <si>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</si>
  <si>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</si>
  <si>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</si>
  <si>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</si>
  <si>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</si>
  <si>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</si>
  <si>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</si>
  <si>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</si>
  <si>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</si>
  <si>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</si>
  <si>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</si>
  <si>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</si>
  <si>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</si>
  <si>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</si>
  <si>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</si>
  <si>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</si>
  <si>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</si>
  <si>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</si>
  <si>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</si>
  <si>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</si>
  <si>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</si>
  <si>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</si>
  <si>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</si>
  <si>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</si>
  <si>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</si>
  <si>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</si>
  <si>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</si>
  <si>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</si>
  <si>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</si>
  <si>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</si>
  <si>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</si>
  <si>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</si>
  <si>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</si>
  <si>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</si>
  <si>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</si>
  <si>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</si>
  <si>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</si>
  <si>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</si>
  <si>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</si>
  <si>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</si>
  <si>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</si>
  <si>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</si>
  <si>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</si>
  <si>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</si>
  <si>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</si>
  <si>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</si>
  <si>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</si>
  <si>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</si>
  <si>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</si>
  <si>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</si>
  <si>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</si>
  <si>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</si>
  <si>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</si>
  <si>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</si>
  <si>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</si>
  <si>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</si>
  <si>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</si>
  <si>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</si>
  <si>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</si>
  <si>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</si>
  <si>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</si>
  <si>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</si>
  <si>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</si>
  <si>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</si>
  <si>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</si>
  <si>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</si>
  <si>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</si>
  <si>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</si>
  <si>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</si>
  <si>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</si>
  <si>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</si>
  <si>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</si>
  <si>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</si>
  <si>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</si>
  <si>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</si>
  <si>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</si>
  <si>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</si>
  <si>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</si>
  <si>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</si>
  <si>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</si>
  <si>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</si>
  <si>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</si>
  <si>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</si>
  <si>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</si>
  <si>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</si>
  <si>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</si>
  <si>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</si>
  <si>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</si>
  <si>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</si>
  <si>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</si>
  <si>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</si>
  <si>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</si>
  <si>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</si>
  <si>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</si>
  <si>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</si>
  <si>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</si>
  <si>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</si>
  <si>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</si>
  <si>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</si>
  <si>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</si>
  <si>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</si>
  <si>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</si>
  <si>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</si>
  <si>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</si>
  <si>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</si>
  <si>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</si>
  <si>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</si>
  <si>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</si>
  <si>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</si>
  <si>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</si>
  <si>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</si>
  <si>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</si>
  <si>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</si>
  <si>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</si>
  <si>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</si>
  <si>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</si>
  <si>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</si>
  <si>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</si>
  <si>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</si>
  <si>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</si>
  <si>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</si>
  <si>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</si>
  <si>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</si>
  <si>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</si>
  <si>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</si>
  <si>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</si>
  <si>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</si>
  <si>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</si>
  <si>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</si>
  <si>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</si>
  <si>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</si>
  <si>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</si>
  <si>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</si>
  <si>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</si>
  <si>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</si>
  <si>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</si>
  <si>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</si>
  <si>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</si>
  <si>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</si>
  <si>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</si>
  <si>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</si>
  <si>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</si>
  <si>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</si>
  <si>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</si>
  <si>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</si>
  <si>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</si>
  <si>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</si>
  <si>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</si>
  <si>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</si>
  <si>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</si>
  <si>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</si>
  <si>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</si>
  <si>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</si>
  <si>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</si>
  <si>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</si>
  <si>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</si>
  <si>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</si>
  <si>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</si>
  <si>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</si>
  <si>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</si>
  <si>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</si>
  <si>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</si>
  <si>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</si>
  <si>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</si>
  <si>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</si>
  <si>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</si>
  <si>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</si>
  <si>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</si>
  <si>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</si>
  <si>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</si>
  <si>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</si>
  <si>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</si>
  <si>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</si>
  <si>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</si>
  <si>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</si>
  <si>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</si>
  <si>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</si>
  <si>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</si>
  <si>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</si>
  <si>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</si>
  <si>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</si>
  <si>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</si>
  <si>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</si>
  <si>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</si>
  <si>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</si>
  <si>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</si>
  <si>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</si>
  <si>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</si>
  <si>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</si>
  <si>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</si>
  <si>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</si>
  <si>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</si>
  <si>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</si>
  <si>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</si>
  <si>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</si>
  <si>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</si>
  <si>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</si>
  <si>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</si>
  <si>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</si>
  <si>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</si>
  <si>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</si>
  <si>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</si>
  <si>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</si>
  <si>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</si>
  <si>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</si>
  <si>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</si>
  <si>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</si>
  <si>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</si>
  <si>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</si>
  <si>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</si>
  <si>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</si>
  <si>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</si>
  <si>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</si>
  <si>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</si>
  <si>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</si>
  <si>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</si>
  <si>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</si>
  <si>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</si>
  <si>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</si>
  <si>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</si>
  <si>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</si>
  <si>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</si>
  <si>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</si>
  <si>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</si>
  <si>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</si>
  <si>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</si>
  <si>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</si>
  <si>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</si>
  <si>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</si>
  <si>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</si>
  <si>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</si>
  <si>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</si>
  <si>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</si>
  <si>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</si>
  <si>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</si>
  <si>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</si>
  <si>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</si>
  <si>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</si>
  <si>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</si>
  <si>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</si>
  <si>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</si>
  <si>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</si>
  <si>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</si>
  <si>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</si>
  <si>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</si>
  <si>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</si>
  <si>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</si>
  <si>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</si>
  <si>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</si>
  <si>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</si>
  <si>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</si>
  <si>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</si>
  <si>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</si>
  <si>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</si>
  <si>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</si>
  <si>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</si>
  <si>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</si>
  <si>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</si>
  <si>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</si>
  <si>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</si>
  <si>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</si>
  <si>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</si>
  <si>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</si>
  <si>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</si>
  <si>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</si>
  <si>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</si>
  <si>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</si>
  <si>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</si>
  <si>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</si>
  <si>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</si>
  <si>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</si>
  <si>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</si>
  <si>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</si>
  <si>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</si>
  <si>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</si>
  <si>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</si>
  <si>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</si>
  <si>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</si>
  <si>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</si>
  <si>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</si>
  <si>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</si>
  <si>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</si>
  <si>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</si>
  <si>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</si>
  <si>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</si>
  <si>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</si>
  <si>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</si>
  <si>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</si>
  <si>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</si>
  <si>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</si>
  <si>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</si>
  <si>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</si>
  <si>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</si>
  <si>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</si>
  <si>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</si>
  <si>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</si>
  <si>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</si>
  <si>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</si>
  <si>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</si>
  <si>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</si>
  <si>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</si>
  <si>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</si>
  <si>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</si>
  <si>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</si>
  <si>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</si>
  <si>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</si>
  <si>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</si>
  <si>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</si>
  <si>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</si>
  <si>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</si>
  <si>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</si>
  <si>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</si>
  <si>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</si>
  <si>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</si>
  <si>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</si>
  <si>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</si>
  <si>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</si>
  <si>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</si>
  <si>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</si>
  <si>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</si>
  <si>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</si>
  <si>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</si>
  <si>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</si>
  <si>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</si>
  <si>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</si>
  <si>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</si>
  <si>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</si>
  <si>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</si>
  <si>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</si>
  <si>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</si>
  <si>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</si>
  <si>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</si>
  <si>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</si>
  <si>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</si>
  <si>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</si>
  <si>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</si>
  <si>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</si>
  <si>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</si>
  <si>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</si>
  <si>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</si>
  <si>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</si>
  <si>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</si>
  <si>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</si>
  <si>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</si>
  <si>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</si>
  <si>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</si>
  <si>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</si>
  <si>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</si>
  <si>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</si>
  <si>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</si>
  <si>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</si>
  <si>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</si>
  <si>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</si>
  <si>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</si>
  <si>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</si>
  <si>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</si>
  <si>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</si>
  <si>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</si>
  <si>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</si>
  <si>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</si>
  <si>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</si>
  <si>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</si>
  <si>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</si>
  <si>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</si>
  <si>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</si>
  <si>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</si>
  <si>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</si>
  <si>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</si>
  <si>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</si>
  <si>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</si>
  <si>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</si>
  <si>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</si>
  <si>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</si>
  <si>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</si>
  <si>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</si>
  <si>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</si>
  <si>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</si>
  <si>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</si>
  <si>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</si>
  <si>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</si>
  <si>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</si>
  <si>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</si>
  <si>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</si>
  <si>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</si>
  <si>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</si>
  <si>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</si>
  <si>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</si>
  <si>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</si>
  <si>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</si>
  <si>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</si>
  <si>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</si>
  <si>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</si>
  <si>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</si>
  <si>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</si>
  <si>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</si>
  <si>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</si>
  <si>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</si>
  <si>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</si>
  <si>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</si>
  <si>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</si>
  <si>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</si>
  <si>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</si>
  <si>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</si>
  <si>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</si>
  <si>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</si>
  <si>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</si>
  <si>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</si>
  <si>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</si>
  <si>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</si>
  <si>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</si>
  <si>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</si>
  <si>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</si>
  <si>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</si>
  <si>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</si>
  <si>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</si>
  <si>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</si>
  <si>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</si>
  <si>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</si>
  <si>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</si>
  <si>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</si>
  <si>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</si>
  <si>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</si>
  <si>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</si>
  <si>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</si>
  <si>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</si>
  <si>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</si>
  <si>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</si>
  <si>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</si>
  <si>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</si>
  <si>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</si>
  <si>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</si>
  <si>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</si>
  <si>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</si>
  <si>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</si>
  <si>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</si>
  <si>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</si>
  <si>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</si>
  <si>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</si>
  <si>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</si>
  <si>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</si>
  <si>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</si>
  <si>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</si>
  <si>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</si>
  <si>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</si>
  <si>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</si>
  <si>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</si>
  <si>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</si>
  <si>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</si>
  <si>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</si>
  <si>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</si>
  <si>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</si>
  <si>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</si>
  <si>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</si>
  <si>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</si>
  <si>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</si>
  <si>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</si>
  <si>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</si>
  <si>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</si>
  <si>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</si>
  <si>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</si>
  <si>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</si>
  <si>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</si>
  <si>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</si>
  <si>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</si>
  <si>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</si>
  <si>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</si>
  <si>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</si>
  <si>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</si>
  <si>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</si>
  <si>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</si>
  <si>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</si>
  <si>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</si>
  <si>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</si>
  <si>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</si>
  <si>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</si>
  <si>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</si>
  <si>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</si>
  <si>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</si>
  <si>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</si>
  <si>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</si>
  <si>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</si>
  <si>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</si>
  <si>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</si>
  <si>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</si>
  <si>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</si>
  <si>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</si>
  <si>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</si>
  <si>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</si>
  <si>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</si>
  <si>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</si>
  <si>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</si>
  <si>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</si>
  <si>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</si>
  <si>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</si>
  <si>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</si>
  <si>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</si>
  <si>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</si>
  <si>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</si>
  <si>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</si>
  <si>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</si>
  <si>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</si>
  <si>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</si>
  <si>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</si>
  <si>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</si>
  <si>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</si>
  <si>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</si>
  <si>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</si>
  <si>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</si>
  <si>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</si>
  <si>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</si>
  <si>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</si>
  <si>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</si>
  <si>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</si>
  <si>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</si>
  <si>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</si>
  <si>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</si>
  <si>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</si>
  <si>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</si>
  <si>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</si>
  <si>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</si>
  <si>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</si>
  <si>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</si>
  <si>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</si>
  <si>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</si>
  <si>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</si>
  <si>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</si>
  <si>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</si>
  <si>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</si>
  <si>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</si>
  <si>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</si>
  <si>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</si>
  <si>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</si>
  <si>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</si>
  <si>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</si>
  <si>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</si>
  <si>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</si>
  <si>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</si>
  <si>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</si>
  <si>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</si>
  <si>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</si>
  <si>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</si>
  <si>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</si>
  <si>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</si>
  <si>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</si>
  <si>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</si>
  <si>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</si>
  <si>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</si>
  <si>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</si>
  <si>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</si>
  <si>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</si>
  <si>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</si>
  <si>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</si>
  <si>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</si>
  <si>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</si>
  <si>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</si>
  <si>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</si>
  <si>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</si>
  <si>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</si>
  <si>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</si>
  <si>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</si>
  <si>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</si>
  <si>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</si>
  <si>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</si>
  <si>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</si>
  <si>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</si>
  <si>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</si>
  <si>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</si>
  <si>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</si>
  <si>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</si>
  <si>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</si>
  <si>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</si>
  <si>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</si>
  <si>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</si>
  <si>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</si>
  <si>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</si>
  <si>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</si>
  <si>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</si>
  <si>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</si>
  <si>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</si>
  <si>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</si>
  <si>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</si>
  <si>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</si>
  <si>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</si>
  <si>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</si>
  <si>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</si>
  <si>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</si>
  <si>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</si>
  <si>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</si>
  <si>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</si>
  <si>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</si>
  <si>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</si>
  <si>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</si>
  <si>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</si>
  <si>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</si>
  <si>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</si>
  <si>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</si>
  <si>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</si>
  <si>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</si>
  <si>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</si>
  <si>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</si>
  <si>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</si>
  <si>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</si>
  <si>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</si>
  <si>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</si>
  <si>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</si>
  <si>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</si>
  <si>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</si>
  <si>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</si>
  <si>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</si>
  <si>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</si>
  <si>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</si>
  <si>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</si>
  <si>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</si>
  <si>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</si>
  <si>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</si>
  <si>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</si>
  <si>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</si>
  <si>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</si>
  <si>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</si>
  <si>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</si>
  <si>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</si>
  <si>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</si>
  <si>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</si>
  <si>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</si>
  <si>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</si>
  <si>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</si>
  <si>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</si>
  <si>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</si>
  <si>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</si>
  <si>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</si>
  <si>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</si>
  <si>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</si>
  <si>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</si>
  <si>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</si>
  <si>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</si>
  <si>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</si>
  <si>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</si>
  <si>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</si>
  <si>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</si>
  <si>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</si>
  <si>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</si>
  <si>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</si>
  <si>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</si>
  <si>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</si>
  <si>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</si>
  <si>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</si>
  <si>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</si>
  <si>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</si>
  <si>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</si>
  <si>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</si>
  <si>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</si>
  <si>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</si>
  <si>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</si>
  <si>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</si>
  <si>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</si>
  <si>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</si>
  <si>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</si>
  <si>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</si>
  <si>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</si>
  <si>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</si>
  <si>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</si>
  <si>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</si>
  <si>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</si>
  <si>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</si>
  <si>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</si>
  <si>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</si>
  <si>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</si>
  <si>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</si>
  <si>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</si>
  <si>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</si>
  <si>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</si>
  <si>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</si>
  <si>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</si>
  <si>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</si>
  <si>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</si>
  <si>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</si>
  <si>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</si>
  <si>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</si>
  <si>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</si>
  <si>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</si>
  <si>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</si>
  <si>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</si>
  <si>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</si>
  <si>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</si>
  <si>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</si>
  <si>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</si>
  <si>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</si>
  <si>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</si>
  <si>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</si>
  <si>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</si>
  <si>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</si>
  <si>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</si>
  <si>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</si>
  <si>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</si>
  <si>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</si>
  <si>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</si>
  <si>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</si>
  <si>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</si>
  <si>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</si>
  <si>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</si>
  <si>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</si>
  <si>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</si>
  <si>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</si>
  <si>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</si>
  <si>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</si>
  <si>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</si>
  <si>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</si>
  <si>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</si>
  <si>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</si>
  <si>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</si>
  <si>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</si>
  <si>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</si>
  <si>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</si>
  <si>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</si>
  <si>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</si>
  <si>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</si>
  <si>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</si>
  <si>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</si>
  <si>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</si>
  <si>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</si>
  <si>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</si>
  <si>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</si>
  <si>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</si>
  <si>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</si>
  <si>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</si>
  <si>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</si>
  <si>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</si>
  <si>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</si>
  <si>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</si>
  <si>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</si>
  <si>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</si>
  <si>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</si>
  <si>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</si>
  <si>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</si>
  <si>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</si>
  <si>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</si>
  <si>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</si>
  <si>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</si>
  <si>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</si>
  <si>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</si>
  <si>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</si>
  <si>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</si>
  <si>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</si>
  <si>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</si>
  <si>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</si>
  <si>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</si>
  <si>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</si>
  <si>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</si>
  <si>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</si>
  <si>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</si>
  <si>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</si>
  <si>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</si>
  <si>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</si>
  <si>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</si>
  <si>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</si>
  <si>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</si>
  <si>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</si>
  <si>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</si>
  <si>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</si>
  <si>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</si>
  <si>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</si>
  <si>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</si>
  <si>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</si>
  <si>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</si>
  <si>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</si>
  <si>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</si>
  <si>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</si>
  <si>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</si>
  <si>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</si>
  <si>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</si>
  <si>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</si>
  <si>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</si>
  <si>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</si>
  <si>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</si>
  <si>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</si>
  <si>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</si>
  <si>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</si>
  <si>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</si>
  <si>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</si>
  <si>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</si>
  <si>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</si>
  <si>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</si>
  <si>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</si>
  <si>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</si>
  <si>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</si>
  <si>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</si>
  <si>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</si>
  <si>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</si>
  <si>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</si>
  <si>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</si>
  <si>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</si>
  <si>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</si>
  <si>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</si>
  <si>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</si>
  <si>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</si>
  <si>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</si>
  <si>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</si>
  <si>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</si>
  <si>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</si>
  <si>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</si>
  <si>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</si>
  <si>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</si>
  <si>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</si>
  <si>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</si>
  <si>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</si>
  <si>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</si>
  <si>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</si>
  <si>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</si>
  <si>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</si>
  <si>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</si>
  <si>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</si>
  <si>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</si>
  <si>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</si>
  <si>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</si>
  <si>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</si>
  <si>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</si>
  <si>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</si>
  <si>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</si>
  <si>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</si>
  <si>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</si>
  <si>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</si>
  <si>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</si>
  <si>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</si>
  <si>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</si>
  <si>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</si>
  <si>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</si>
  <si>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</si>
  <si>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</si>
  <si>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</si>
  <si>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</si>
  <si>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</si>
  <si>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</si>
  <si>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</si>
  <si>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</si>
  <si>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</si>
  <si>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</si>
  <si>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</si>
  <si>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</si>
  <si>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</si>
  <si>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</si>
  <si>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</si>
  <si>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</si>
  <si>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</si>
  <si>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</si>
  <si>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</si>
  <si>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</si>
  <si>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</si>
  <si>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</si>
  <si>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</si>
  <si>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</si>
  <si>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</si>
  <si>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</si>
  <si>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</si>
  <si>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</si>
  <si>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</si>
  <si>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</si>
  <si>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</si>
  <si>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</si>
  <si>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</si>
  <si>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</si>
  <si>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</si>
  <si>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</si>
  <si>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</si>
  <si>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</si>
  <si>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</si>
  <si>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</si>
  <si>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</si>
  <si>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</si>
  <si>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</si>
  <si>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</si>
  <si>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</si>
  <si>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</si>
  <si>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</si>
  <si>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</si>
  <si>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</si>
  <si>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</si>
  <si>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</si>
  <si>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</si>
  <si>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</si>
  <si>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</si>
  <si>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</si>
  <si>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</si>
  <si>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</si>
  <si>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</si>
  <si>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</si>
  <si>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</si>
  <si>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</si>
  <si>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</si>
  <si>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</si>
  <si>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</si>
  <si>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</si>
  <si>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</si>
  <si>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</si>
  <si>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</si>
  <si>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</si>
  <si>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</si>
  <si>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</si>
  <si>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</si>
  <si>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</si>
  <si>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</si>
  <si>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</si>
  <si>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</si>
  <si>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</si>
  <si>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</si>
  <si>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</si>
  <si>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</si>
  <si>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</si>
  <si>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</si>
  <si>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</si>
  <si>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</si>
  <si>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</si>
  <si>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</si>
  <si>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</si>
  <si>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</si>
  <si>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</si>
  <si>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</si>
  <si>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</si>
  <si>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</si>
  <si>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</si>
  <si>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</si>
  <si>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</si>
  <si>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</si>
  <si>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</si>
  <si>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</si>
  <si>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</si>
  <si>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</si>
  <si>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</si>
  <si>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</si>
  <si>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</si>
  <si>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</si>
  <si>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</si>
  <si>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</si>
  <si>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</si>
  <si>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</si>
  <si>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</si>
  <si>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</si>
  <si>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</si>
  <si>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</si>
  <si>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</si>
  <si>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</si>
  <si>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</si>
  <si>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</si>
  <si>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</si>
  <si>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</si>
  <si>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</si>
  <si>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</si>
  <si>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</si>
  <si>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</si>
  <si>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</si>
  <si>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</si>
  <si>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</si>
  <si>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</si>
  <si>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</si>
  <si>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</si>
  <si>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</si>
  <si>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</si>
  <si>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</si>
  <si>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</si>
  <si>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</si>
  <si>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</si>
  <si>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</si>
  <si>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</si>
  <si>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</si>
  <si>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</si>
  <si>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</si>
  <si>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</si>
  <si>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</si>
  <si>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</si>
  <si>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</si>
  <si>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</si>
  <si>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</si>
  <si>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</si>
  <si>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</si>
  <si>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</si>
  <si>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</si>
  <si>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</si>
  <si>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</si>
  <si>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</si>
  <si>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</si>
  <si>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</si>
  <si>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</si>
  <si>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</si>
  <si>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</si>
  <si>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</si>
  <si>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</si>
  <si>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</si>
  <si>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</si>
  <si>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</si>
  <si>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</si>
  <si>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</si>
  <si>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</si>
  <si>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</si>
  <si>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</si>
  <si>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</si>
  <si>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</si>
  <si>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</si>
  <si>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</si>
  <si>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</si>
  <si>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</si>
  <si>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</si>
  <si>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</si>
  <si>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</si>
  <si>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</si>
  <si>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</si>
  <si>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</si>
  <si>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</si>
  <si>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</si>
  <si>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</si>
  <si>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</si>
  <si>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</si>
  <si>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</si>
  <si>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</si>
  <si>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</si>
  <si>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</si>
  <si>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</si>
  <si>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</si>
  <si>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</si>
  <si>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</si>
  <si>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</si>
  <si>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</si>
  <si>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</si>
  <si>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</si>
  <si>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</si>
  <si>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</si>
  <si>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</si>
  <si>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</si>
  <si>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</si>
  <si>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</si>
  <si>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</si>
  <si>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</si>
  <si>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</si>
  <si>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</si>
  <si>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</si>
  <si>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</si>
  <si>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</si>
  <si>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</si>
  <si>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</si>
  <si>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</si>
  <si>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</si>
  <si>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</si>
  <si>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</si>
  <si>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</si>
  <si>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</si>
  <si>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</si>
  <si>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</si>
  <si>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</si>
  <si>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</si>
  <si>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</si>
  <si>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</si>
  <si>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</si>
  <si>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</si>
  <si>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</si>
  <si>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</si>
  <si>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</si>
  <si>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</si>
  <si>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</si>
  <si>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</si>
  <si>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</si>
  <si>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</si>
  <si>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</si>
  <si>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</si>
  <si>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</si>
  <si>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</si>
  <si>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</si>
  <si>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</si>
  <si>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</si>
  <si>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</si>
  <si>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</si>
  <si>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</si>
  <si>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</si>
  <si>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</si>
  <si>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</si>
  <si>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</si>
  <si>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</si>
  <si>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</si>
  <si>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</si>
  <si>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</si>
  <si>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</si>
  <si>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</si>
  <si>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</si>
  <si>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</si>
  <si>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</si>
  <si>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</si>
  <si>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</si>
  <si>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</si>
  <si>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</si>
  <si>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</si>
  <si>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</si>
  <si>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</si>
  <si>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</si>
  <si>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</si>
  <si>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</si>
  <si>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</si>
  <si>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</si>
  <si>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</si>
  <si>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</si>
  <si>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</si>
  <si>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</si>
  <si>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</si>
  <si>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</si>
  <si>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</si>
  <si>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</si>
  <si>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</si>
  <si>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</si>
  <si>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</si>
  <si>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</si>
  <si>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</si>
  <si>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</si>
  <si>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</si>
  <si>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</si>
  <si>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</si>
  <si>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</si>
  <si>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</si>
  <si>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</si>
  <si>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</si>
  <si>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</si>
  <si>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</si>
  <si>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</si>
  <si>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</si>
  <si>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</si>
  <si>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</si>
  <si>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</si>
  <si>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</si>
  <si>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</si>
  <si>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</si>
  <si>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</si>
  <si>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</si>
  <si>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</si>
  <si>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</si>
  <si>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</si>
  <si>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</si>
  <si>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</si>
  <si>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</si>
  <si>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</si>
  <si>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</si>
  <si>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</si>
  <si>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</si>
  <si>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</si>
  <si>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</si>
  <si>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</si>
  <si>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</si>
  <si>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</si>
  <si>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</si>
  <si>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</si>
  <si>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</si>
  <si>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</si>
  <si>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</si>
  <si>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</si>
  <si>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</si>
  <si>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</si>
  <si>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</si>
  <si>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</si>
  <si>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</si>
  <si>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</si>
  <si>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</si>
  <si>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</si>
  <si>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</si>
  <si>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</si>
  <si>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</si>
  <si>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</si>
  <si>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</si>
  <si>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</si>
  <si>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</si>
  <si>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</si>
  <si>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</si>
  <si>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</si>
  <si>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</si>
  <si>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</si>
  <si>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</si>
  <si>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</si>
  <si>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</si>
  <si>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</si>
  <si>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</si>
  <si>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</si>
  <si>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</si>
  <si>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</si>
  <si>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</si>
  <si>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</si>
  <si>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</si>
  <si>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</si>
  <si>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</si>
  <si>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</si>
  <si>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</si>
  <si>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</si>
  <si>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</si>
  <si>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</si>
  <si>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</si>
  <si>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</si>
  <si>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</si>
  <si>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</si>
  <si>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</si>
  <si>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</si>
  <si>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</si>
  <si>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</si>
  <si>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</si>
  <si>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</si>
  <si>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</si>
  <si>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</si>
  <si>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</si>
  <si>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</si>
  <si>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</si>
  <si>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</si>
  <si>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</si>
  <si>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</si>
  <si>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</si>
  <si>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</si>
  <si>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</si>
  <si>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</si>
  <si>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</si>
  <si>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</si>
  <si>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</si>
  <si>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</si>
  <si>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</si>
  <si>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</si>
  <si>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</si>
  <si>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</si>
  <si>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</si>
  <si>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</si>
  <si>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</si>
  <si>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</si>
  <si>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</si>
  <si>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</si>
  <si>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</si>
  <si>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</si>
  <si>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</si>
  <si>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</si>
  <si>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</si>
  <si>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</si>
  <si>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</si>
  <si>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</si>
  <si>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</si>
  <si>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</si>
  <si>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</si>
  <si>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</si>
  <si>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</si>
  <si>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</si>
  <si>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</si>
  <si>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</si>
  <si>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</si>
  <si>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</si>
  <si>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</si>
  <si>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</si>
  <si>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</si>
  <si>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</si>
  <si>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</si>
  <si>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</si>
  <si>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</si>
  <si>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</si>
  <si>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</si>
  <si>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</si>
  <si>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</si>
  <si>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</si>
  <si>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</si>
  <si>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</si>
  <si>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</si>
  <si>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</si>
  <si>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</si>
  <si>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</si>
  <si>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</si>
  <si>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</si>
  <si>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</si>
  <si>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</si>
  <si>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</si>
  <si>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</si>
  <si>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</si>
  <si>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</si>
  <si>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</si>
  <si>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</si>
  <si>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</si>
  <si>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</si>
  <si>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</si>
  <si>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</si>
  <si>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</si>
  <si>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</si>
  <si>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</si>
  <si>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</si>
  <si>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</si>
  <si>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</si>
  <si>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</si>
  <si>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</si>
  <si>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</si>
  <si>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</si>
  <si>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</si>
  <si>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</si>
  <si>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</si>
  <si>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</si>
  <si>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</si>
  <si>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</si>
  <si>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</si>
  <si>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</si>
  <si>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</si>
  <si>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</si>
  <si>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</si>
  <si>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</si>
  <si>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</si>
  <si>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</si>
  <si>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</si>
  <si>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</si>
  <si>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</si>
  <si>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</si>
  <si>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</si>
  <si>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</si>
  <si>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</si>
  <si>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</si>
  <si>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</si>
  <si>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</si>
  <si>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</si>
  <si>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</si>
  <si>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</si>
  <si>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</si>
  <si>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</si>
  <si>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</si>
  <si>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</si>
  <si>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</si>
  <si>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</si>
  <si>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</si>
  <si>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</si>
  <si>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</si>
  <si>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</si>
  <si>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</si>
  <si>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</si>
  <si>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</si>
  <si>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</si>
  <si>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</si>
  <si>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</si>
  <si>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</si>
  <si>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</si>
  <si>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</si>
  <si>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</si>
  <si>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</si>
  <si>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</si>
  <si>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</si>
  <si>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</si>
  <si>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</si>
  <si>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</si>
  <si>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</si>
  <si>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</si>
  <si>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</si>
  <si>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</si>
  <si>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</si>
  <si>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</si>
  <si>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</si>
  <si>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</si>
  <si>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</si>
  <si>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</si>
  <si>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</si>
  <si>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</si>
  <si>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</si>
  <si>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</si>
  <si>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</si>
  <si>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</si>
  <si>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</si>
  <si>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</si>
  <si>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</si>
  <si>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</si>
  <si>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</si>
  <si>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</si>
  <si>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</si>
  <si>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</si>
  <si>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</si>
  <si>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</si>
  <si>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</si>
  <si>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</si>
  <si>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</si>
  <si>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</si>
  <si>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</si>
  <si>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</si>
  <si>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</si>
  <si>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</si>
  <si>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</si>
  <si>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</si>
  <si>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</si>
  <si>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</si>
  <si>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</si>
  <si>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</si>
  <si>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</si>
  <si>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</si>
  <si>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</si>
  <si>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</si>
  <si>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</si>
  <si>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</si>
  <si>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</si>
  <si>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</si>
  <si>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</si>
  <si>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</si>
  <si>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</si>
  <si>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</si>
  <si>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</si>
  <si>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</si>
  <si>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</si>
  <si>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</si>
  <si>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</si>
  <si>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</si>
  <si>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</si>
  <si>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</si>
  <si>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</si>
  <si>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</si>
  <si>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</si>
  <si>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</si>
  <si>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</si>
  <si>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</si>
  <si>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</si>
  <si>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</si>
  <si>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</si>
  <si>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</si>
  <si>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</si>
  <si>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</si>
  <si>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</si>
  <si>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</si>
  <si>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</si>
  <si>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</si>
  <si>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</si>
  <si>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</si>
  <si>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</si>
  <si>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</si>
  <si>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</si>
  <si>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</si>
  <si>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</si>
  <si>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</si>
  <si>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</si>
  <si>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</si>
  <si>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</si>
  <si>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</si>
  <si>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</si>
  <si>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</si>
  <si>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</si>
  <si>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</si>
  <si>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</si>
  <si>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</si>
  <si>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</si>
  <si>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</si>
  <si>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</si>
  <si>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</si>
  <si>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</si>
  <si>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</si>
  <si>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</si>
  <si>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</si>
  <si>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</si>
  <si>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</si>
  <si>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</si>
  <si>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</si>
  <si>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</si>
  <si>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</si>
  <si>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</si>
  <si>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</si>
  <si>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</si>
  <si>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</si>
  <si>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</si>
  <si>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</si>
  <si>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</si>
  <si>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</si>
  <si>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</si>
  <si>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</si>
  <si>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</si>
  <si>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</si>
  <si>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</si>
  <si>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</si>
  <si>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</si>
  <si>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</si>
  <si>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</si>
  <si>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</si>
  <si>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</si>
  <si>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</si>
  <si>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</si>
  <si>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</si>
  <si>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</si>
  <si>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</si>
  <si>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</si>
  <si>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</si>
  <si>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</si>
  <si>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</si>
  <si>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</si>
  <si>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</si>
  <si>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</si>
  <si>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</si>
  <si>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</si>
  <si>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</si>
  <si>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</si>
  <si>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</si>
  <si>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</si>
  <si>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</si>
  <si>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</si>
  <si>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</si>
  <si>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</si>
  <si>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</si>
  <si>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</si>
  <si>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</si>
  <si>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</si>
  <si>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</si>
  <si>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</si>
  <si>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</si>
  <si>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</si>
  <si>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</si>
  <si>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</si>
  <si>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</si>
  <si>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</si>
  <si>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</si>
  <si>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</si>
  <si>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</si>
  <si>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</si>
  <si>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</si>
  <si>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</si>
  <si>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</si>
  <si>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</si>
  <si>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</si>
  <si>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</si>
  <si>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</si>
  <si>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</si>
  <si>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</si>
  <si>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</si>
  <si>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</si>
  <si>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</si>
  <si>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</si>
  <si>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</si>
  <si>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</si>
  <si>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</si>
  <si>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</si>
  <si>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</si>
  <si>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</si>
  <si>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</si>
  <si>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</si>
  <si>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</si>
  <si>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</si>
  <si>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</si>
  <si>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</si>
  <si>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</si>
  <si>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</si>
  <si>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</si>
  <si>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</si>
  <si>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</si>
  <si>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</si>
  <si>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</si>
  <si>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</si>
  <si>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</si>
  <si>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</si>
  <si>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</si>
  <si>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</si>
  <si>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</si>
  <si>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</si>
  <si>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</si>
  <si>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</si>
  <si>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</si>
  <si>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</si>
  <si>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</si>
  <si>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</si>
  <si>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</si>
  <si>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</si>
  <si>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</si>
  <si>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</si>
  <si>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</si>
  <si>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</si>
  <si>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</si>
  <si>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</si>
  <si>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</si>
  <si>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</si>
  <si>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</si>
  <si>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</si>
  <si>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</si>
  <si>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</si>
  <si>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</si>
  <si>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</si>
  <si>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</si>
  <si>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</si>
  <si>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</si>
  <si>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</si>
  <si>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</si>
  <si>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</si>
  <si>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</si>
  <si>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</si>
  <si>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</si>
  <si>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</si>
  <si>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</si>
  <si>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</si>
  <si>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</si>
  <si>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</si>
  <si>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</si>
  <si>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</si>
  <si>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</si>
  <si>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</si>
  <si>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</si>
  <si>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</si>
  <si>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</si>
  <si>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</si>
  <si>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</si>
  <si>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</si>
  <si>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</si>
  <si>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</si>
  <si>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</si>
  <si>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</si>
  <si>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</si>
  <si>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</si>
  <si>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</si>
  <si>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</si>
  <si>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</si>
  <si>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</si>
  <si>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</si>
  <si>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</si>
  <si>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</si>
  <si>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</si>
  <si>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</si>
  <si>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</si>
  <si>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</si>
  <si>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</si>
  <si>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</si>
  <si>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</si>
  <si>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</si>
  <si>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</si>
  <si>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</si>
  <si>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</si>
  <si>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</si>
  <si>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</si>
  <si>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</si>
  <si>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</si>
  <si>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</si>
  <si>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</si>
  <si>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</si>
  <si>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</si>
  <si>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</si>
  <si>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</si>
  <si>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</si>
  <si>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</si>
  <si>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</si>
  <si>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</si>
  <si>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</si>
  <si>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</si>
  <si>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</si>
  <si>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</si>
  <si>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</si>
  <si>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</si>
  <si>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</si>
  <si>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</si>
  <si>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</si>
  <si>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</si>
  <si>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</si>
  <si>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</si>
  <si>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</si>
  <si>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</si>
  <si>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</si>
  <si>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</si>
  <si>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</si>
  <si>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</si>
  <si>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</si>
  <si>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</si>
  <si>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</si>
  <si>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</si>
  <si>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</si>
  <si>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</si>
  <si>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</si>
  <si>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</si>
  <si>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</si>
  <si>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</si>
  <si>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</si>
  <si>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</si>
  <si>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</si>
  <si>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</si>
  <si>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</si>
  <si>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</si>
  <si>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</si>
  <si>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</si>
  <si>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</si>
  <si>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</si>
  <si>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</si>
  <si>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</si>
  <si>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</si>
  <si>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</si>
  <si>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</si>
  <si>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</si>
  <si>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</si>
  <si>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</si>
  <si>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</si>
  <si>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</si>
  <si>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</si>
  <si>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</si>
  <si>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</si>
  <si>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</si>
  <si>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</si>
  <si>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</si>
  <si>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</si>
  <si>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</si>
  <si>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</si>
  <si>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</si>
  <si>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</si>
  <si>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</si>
  <si>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</si>
  <si>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</si>
  <si>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</si>
  <si>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</si>
  <si>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</si>
  <si>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</si>
  <si>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</si>
  <si>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</si>
  <si>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</si>
  <si>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</si>
  <si>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</si>
  <si>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</si>
  <si>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</si>
  <si>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</si>
  <si>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</si>
  <si>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</si>
  <si>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</si>
  <si>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</si>
  <si>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</si>
  <si>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</si>
  <si>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</si>
  <si>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</si>
  <si>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</si>
  <si>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</si>
  <si>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</si>
  <si>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</si>
  <si>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</si>
  <si>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</si>
  <si>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</si>
  <si>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</si>
  <si>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</si>
  <si>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</si>
  <si>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</si>
  <si>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</si>
  <si>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</si>
  <si>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</si>
  <si>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</si>
  <si>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</si>
  <si>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</si>
  <si>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</si>
  <si>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</si>
  <si>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</si>
  <si>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</si>
  <si>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</si>
  <si>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</si>
  <si>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</si>
  <si>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</si>
  <si>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</si>
  <si>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</si>
  <si>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</si>
  <si>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</si>
  <si>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</si>
  <si>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</si>
  <si>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</si>
  <si>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</si>
  <si>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</si>
  <si>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</si>
  <si>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</si>
  <si>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</si>
  <si>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</si>
  <si>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</si>
  <si>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</si>
  <si>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</si>
  <si>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</si>
  <si>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</si>
  <si>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</si>
  <si>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</si>
  <si>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</si>
  <si>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</si>
  <si>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</si>
  <si>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</si>
  <si>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</si>
  <si>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</si>
  <si>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</si>
  <si>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</si>
  <si>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</si>
  <si>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</si>
  <si>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</si>
  <si>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</si>
  <si>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</si>
  <si>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</si>
  <si>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</si>
  <si>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</si>
  <si>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</si>
  <si>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</si>
  <si>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</si>
  <si>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</si>
  <si>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</si>
  <si>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</si>
  <si>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</si>
  <si>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</si>
  <si>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</si>
  <si>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</si>
  <si>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</si>
  <si>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</si>
  <si>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</si>
  <si>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</si>
  <si>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</si>
  <si>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</si>
  <si>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</si>
  <si>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</si>
  <si>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</si>
  <si>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</si>
  <si>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</si>
  <si>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</si>
  <si>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</si>
  <si>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</si>
  <si>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</si>
  <si>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</si>
  <si>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</si>
  <si>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</si>
  <si>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</si>
  <si>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</si>
  <si>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</si>
  <si>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</si>
  <si>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</si>
  <si>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</si>
  <si>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</si>
  <si>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</si>
  <si>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</si>
  <si>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</si>
  <si>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</si>
  <si>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</si>
  <si>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</si>
  <si>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</si>
  <si>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</si>
  <si>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</si>
  <si>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</si>
  <si>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</si>
  <si>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</si>
  <si>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</si>
  <si>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</si>
  <si>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</si>
  <si>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</si>
  <si>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</si>
  <si>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</si>
  <si>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</si>
  <si>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</si>
  <si>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</si>
  <si>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</si>
  <si>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</si>
  <si>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</si>
  <si>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</si>
  <si>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</si>
  <si>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</si>
  <si>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</si>
  <si>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</si>
  <si>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</si>
  <si>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</si>
  <si>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</si>
  <si>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</si>
  <si>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</si>
  <si>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</si>
  <si>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</si>
  <si>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</si>
  <si>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</si>
  <si>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</si>
  <si>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</si>
  <si>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</si>
  <si>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</si>
  <si>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</si>
  <si>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</si>
  <si>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</si>
  <si>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</si>
  <si>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</si>
  <si>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</si>
  <si>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</si>
  <si>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</si>
  <si>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</si>
  <si>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</si>
  <si>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</si>
  <si>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</si>
  <si>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</si>
  <si>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</si>
  <si>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</si>
  <si>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</si>
  <si>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</si>
  <si>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</si>
  <si>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</si>
  <si>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</si>
  <si>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</si>
  <si>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</si>
  <si>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</si>
  <si>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</si>
  <si>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</si>
  <si>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</si>
  <si>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</si>
  <si>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</si>
  <si>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</si>
  <si>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</si>
  <si>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</si>
  <si>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</si>
  <si>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</si>
  <si>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</si>
  <si>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</si>
  <si>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</si>
  <si>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</si>
  <si>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</si>
  <si>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</si>
  <si>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</si>
  <si>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</si>
  <si>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</si>
  <si>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</si>
  <si>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</si>
  <si>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</si>
  <si>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</si>
  <si>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</si>
  <si>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</si>
  <si>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</si>
  <si>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</si>
  <si>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</si>
  <si>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</si>
  <si>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</si>
  <si>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</si>
  <si>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</si>
  <si>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</si>
  <si>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</si>
  <si>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</si>
  <si>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</si>
  <si>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</si>
  <si>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</si>
  <si>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</si>
  <si>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</si>
  <si>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</si>
  <si>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</si>
  <si>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</si>
  <si>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</si>
  <si>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</si>
  <si>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</si>
  <si>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</si>
  <si>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</si>
  <si>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</si>
  <si>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</si>
  <si>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</si>
  <si>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</si>
  <si>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</si>
  <si>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</si>
  <si>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</si>
  <si>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</si>
  <si>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</si>
  <si>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</si>
  <si>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</si>
  <si>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</si>
  <si>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</si>
  <si>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</si>
  <si>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</si>
  <si>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</si>
  <si>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</si>
  <si>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</si>
  <si>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</si>
  <si>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</si>
  <si>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</si>
  <si>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</si>
  <si>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</si>
  <si>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</si>
  <si>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</si>
  <si>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</si>
  <si>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</si>
  <si>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</si>
  <si>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</si>
  <si>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</si>
  <si>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</si>
  <si>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</si>
  <si>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</si>
  <si>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</si>
  <si>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</si>
  <si>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</si>
  <si>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</si>
  <si>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</si>
  <si>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</si>
  <si>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</si>
  <si>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</si>
  <si>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</si>
  <si>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</si>
  <si>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</si>
  <si>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</si>
  <si>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</si>
  <si>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</si>
  <si>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</si>
  <si>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</si>
  <si>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</si>
  <si>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</si>
  <si>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</si>
  <si>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</si>
  <si>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</si>
  <si>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</si>
  <si>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</si>
  <si>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</si>
  <si>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</si>
  <si>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</si>
  <si>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</si>
  <si>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</si>
  <si>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</si>
  <si>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</si>
  <si>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</si>
  <si>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</si>
  <si>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</si>
  <si>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</si>
  <si>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</si>
  <si>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</si>
  <si>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</si>
  <si>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</si>
  <si>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</si>
  <si>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</si>
  <si>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</si>
  <si>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</si>
  <si>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</si>
  <si>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</si>
  <si>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</si>
  <si>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</si>
  <si>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</si>
  <si>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</si>
  <si>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</si>
  <si>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</si>
  <si>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</si>
  <si>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</si>
  <si>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</si>
  <si>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</si>
  <si>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</si>
  <si>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</si>
  <si>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</si>
  <si>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</si>
  <si>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</si>
  <si>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</si>
  <si>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</si>
  <si>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</si>
  <si>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</si>
  <si>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</si>
  <si>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</si>
  <si>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</si>
  <si>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</si>
  <si>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</si>
  <si>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</si>
  <si>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</si>
  <si>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</si>
  <si>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</si>
  <si>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</si>
  <si>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</si>
  <si>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</si>
  <si>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</si>
  <si>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</si>
  <si>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</si>
  <si>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</si>
  <si>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</si>
  <si>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</si>
  <si>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</si>
  <si>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</si>
  <si>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</si>
  <si>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</si>
  <si>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</si>
  <si>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</si>
  <si>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</si>
  <si>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</si>
  <si>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</si>
  <si>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</si>
  <si>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</si>
  <si>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</si>
  <si>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</si>
  <si>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</si>
  <si>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</si>
  <si>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</si>
  <si>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</si>
  <si>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</si>
  <si>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</si>
  <si>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</si>
  <si>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</si>
  <si>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</si>
  <si>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</si>
  <si>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</si>
  <si>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</si>
  <si>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</si>
  <si>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</si>
  <si>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</si>
  <si>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</si>
  <si>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</si>
  <si>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</si>
  <si>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</si>
  <si>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</si>
  <si>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</si>
  <si>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</si>
  <si>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</si>
  <si>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</si>
  <si>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</si>
  <si>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</si>
  <si>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</si>
  <si>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</si>
  <si>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</si>
  <si>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</si>
  <si>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</si>
  <si>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</si>
  <si>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</si>
  <si>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</si>
  <si>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</si>
  <si>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</si>
  <si>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</si>
  <si>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</si>
  <si>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</si>
  <si>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</si>
  <si>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</si>
  <si>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</si>
  <si>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</si>
  <si>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</si>
  <si>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</si>
  <si>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</si>
  <si>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</si>
  <si>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</si>
  <si>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</si>
  <si>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</si>
  <si>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</si>
  <si>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</si>
  <si>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</si>
  <si>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</si>
  <si>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</si>
  <si>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</si>
  <si>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</si>
  <si>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</si>
  <si>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</si>
  <si>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</si>
  <si>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</si>
  <si>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</si>
  <si>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</si>
  <si>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</si>
  <si>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</si>
  <si>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</si>
  <si>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</si>
  <si>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</si>
  <si>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</si>
  <si>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</si>
  <si>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</si>
  <si>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</si>
  <si>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</si>
  <si>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</si>
  <si>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</si>
  <si>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</si>
  <si>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</si>
  <si>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</si>
  <si>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</si>
  <si>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</si>
  <si>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</si>
  <si>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</si>
  <si>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</si>
  <si>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</si>
  <si>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</si>
  <si>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</si>
  <si>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</si>
  <si>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</si>
  <si>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</si>
  <si>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</si>
  <si>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</si>
  <si>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</si>
  <si>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</si>
  <si>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</si>
  <si>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</si>
  <si>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</si>
  <si>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</si>
  <si>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</si>
  <si>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</si>
  <si>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</si>
  <si>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</si>
  <si>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</si>
  <si>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</si>
  <si>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</si>
  <si>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</si>
  <si>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</si>
  <si>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</si>
  <si>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</si>
  <si>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</si>
  <si>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</si>
  <si>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</si>
  <si>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</si>
  <si>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</si>
  <si>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</si>
  <si>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</si>
  <si>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</si>
  <si>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</si>
  <si>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</si>
  <si>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</si>
  <si>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</si>
  <si>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</si>
  <si>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</si>
  <si>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</si>
  <si>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</si>
  <si>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</si>
  <si>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</si>
  <si>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</si>
  <si>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</si>
  <si>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</si>
  <si>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</si>
  <si>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</si>
  <si>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</si>
  <si>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</si>
  <si>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</si>
  <si>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</si>
  <si>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</si>
  <si>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</si>
  <si>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</si>
  <si>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</si>
  <si>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</si>
  <si>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</si>
  <si>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</si>
  <si>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</si>
  <si>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</si>
  <si>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</si>
  <si>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</si>
  <si>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</si>
  <si>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</si>
  <si>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</si>
  <si>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</si>
  <si>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</si>
  <si>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</si>
  <si>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</si>
  <si>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</si>
  <si>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</si>
  <si>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</si>
  <si>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</si>
  <si>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</si>
  <si>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</si>
  <si>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</si>
  <si>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</si>
  <si>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</si>
  <si>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</si>
  <si>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</si>
  <si>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</si>
  <si>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</si>
  <si>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</si>
  <si>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</si>
  <si>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</si>
  <si>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</si>
  <si>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</si>
  <si>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</si>
  <si>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</si>
  <si>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</si>
  <si>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</si>
  <si>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</si>
  <si>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</si>
  <si>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</si>
  <si>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</si>
  <si>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</si>
  <si>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</si>
  <si>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</si>
  <si>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</si>
  <si>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</si>
  <si>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</si>
  <si>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</si>
  <si>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</si>
  <si>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</si>
  <si>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</si>
  <si>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</si>
  <si>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</si>
  <si>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</si>
  <si>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</si>
  <si>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</si>
  <si>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</si>
  <si>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</si>
  <si>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</si>
  <si>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</si>
  <si>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</si>
  <si>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</si>
  <si>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</si>
  <si>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</si>
  <si>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</si>
  <si>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</si>
  <si>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</si>
  <si>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</si>
  <si>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</si>
  <si>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</si>
  <si>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</si>
  <si>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</si>
  <si>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</si>
  <si>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</si>
  <si>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</si>
  <si>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</si>
  <si>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</si>
  <si>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</si>
  <si>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</si>
  <si>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</si>
  <si>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</si>
  <si>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</si>
  <si>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</si>
  <si>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</si>
  <si>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</si>
  <si>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</si>
  <si>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</si>
  <si>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</si>
  <si>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</si>
  <si>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</si>
  <si>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</si>
  <si>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</si>
  <si>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</si>
  <si>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</si>
  <si>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</si>
  <si>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</si>
  <si>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</si>
  <si>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</si>
  <si>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</si>
  <si>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</si>
  <si>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</si>
  <si>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</si>
  <si>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</si>
  <si>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</si>
  <si>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</si>
  <si>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</si>
  <si>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</si>
  <si>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</si>
  <si>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</si>
  <si>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</si>
  <si>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</si>
  <si>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</si>
  <si>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</si>
  <si>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</si>
  <si>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</si>
  <si>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</si>
  <si>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</si>
  <si>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</si>
  <si>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</si>
  <si>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</si>
  <si>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</si>
  <si>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</si>
  <si>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</si>
  <si>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</si>
  <si>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</si>
  <si>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</si>
  <si>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</si>
  <si>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</si>
  <si>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</si>
  <si>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</si>
  <si>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</si>
  <si>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</si>
  <si>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</si>
  <si>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</si>
  <si>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</si>
  <si>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</si>
  <si>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</si>
  <si>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</si>
  <si>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</si>
  <si>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</si>
  <si>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</si>
  <si>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</si>
  <si>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</si>
  <si>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</si>
  <si>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</si>
  <si>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</si>
  <si>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</si>
  <si>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</si>
  <si>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</si>
  <si>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</si>
  <si>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</si>
  <si>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</si>
  <si>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</si>
  <si>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</si>
  <si>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</si>
  <si>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</si>
  <si>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</si>
  <si>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</si>
  <si>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</si>
  <si>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</si>
  <si>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</si>
  <si>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</si>
  <si>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</si>
  <si>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</si>
  <si>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</si>
  <si>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</si>
  <si>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</si>
  <si>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</si>
  <si>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</si>
  <si>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</si>
  <si>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</si>
  <si>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</si>
  <si>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</si>
  <si>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</si>
  <si>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</si>
  <si>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</si>
  <si>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</si>
  <si>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</si>
  <si>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</si>
  <si>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</si>
  <si>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</si>
  <si>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</si>
  <si>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</si>
  <si>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</si>
  <si>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</si>
  <si>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</si>
  <si>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</si>
  <si>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</si>
  <si>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</si>
  <si>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</si>
  <si>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</si>
  <si>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</si>
  <si>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</si>
  <si>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</si>
  <si>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</si>
  <si>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</si>
  <si>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</si>
  <si>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</si>
  <si>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</si>
  <si>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</si>
  <si>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</si>
  <si>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</si>
  <si>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</si>
  <si>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</si>
  <si>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</si>
  <si>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</si>
  <si>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</si>
  <si>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</si>
  <si>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</si>
  <si>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</si>
  <si>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</si>
  <si>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</si>
  <si>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</si>
  <si>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</si>
  <si>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</si>
  <si>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</si>
  <si>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</si>
  <si>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</si>
  <si>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</si>
  <si>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</si>
  <si>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</si>
  <si>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</si>
  <si>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</si>
  <si>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</si>
  <si>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</si>
  <si>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</si>
  <si>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</si>
  <si>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</si>
  <si>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</si>
  <si>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</si>
  <si>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</si>
  <si>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</si>
  <si>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</si>
  <si>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</si>
  <si>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</si>
  <si>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</si>
  <si>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</si>
  <si>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</si>
  <si>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</si>
  <si>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</si>
  <si>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</si>
  <si>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</si>
  <si>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</si>
  <si>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</si>
  <si>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</si>
  <si>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</si>
  <si>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</si>
  <si>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</si>
  <si>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</si>
  <si>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</si>
  <si>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</si>
  <si>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</si>
  <si>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</si>
  <si>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</si>
  <si>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</si>
  <si>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</si>
  <si>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</si>
  <si>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</si>
  <si>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</si>
  <si>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</si>
  <si>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</si>
  <si>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</si>
  <si>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</si>
  <si>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</si>
  <si>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</si>
  <si>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</si>
  <si>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</si>
  <si>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</si>
  <si>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</si>
  <si>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</si>
  <si>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</si>
  <si>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</si>
  <si>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</si>
  <si>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</si>
  <si>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</si>
  <si>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</si>
  <si>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</si>
  <si>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</si>
  <si>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</si>
  <si>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</si>
  <si>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</si>
  <si>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</si>
  <si>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</si>
  <si>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</si>
  <si>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</si>
  <si>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</si>
  <si>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</si>
  <si>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</si>
  <si>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</si>
  <si>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</si>
  <si>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</si>
  <si>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</si>
  <si>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</si>
  <si>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</si>
  <si>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</si>
  <si>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</si>
  <si>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</si>
  <si>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</si>
  <si>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</si>
  <si>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</si>
  <si>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</si>
  <si>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</si>
  <si>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</si>
  <si>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</si>
  <si>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</si>
  <si>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</si>
  <si>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</si>
  <si>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</si>
  <si>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</si>
  <si>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</si>
  <si>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</si>
  <si>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</si>
  <si>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</si>
  <si>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</si>
  <si>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</si>
  <si>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</si>
  <si>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</si>
  <si>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</si>
  <si>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</si>
  <si>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</si>
  <si>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</si>
  <si>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</si>
  <si>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</si>
  <si>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</si>
  <si>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</si>
  <si>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</si>
  <si>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</si>
  <si>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</si>
  <si>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</si>
  <si>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</si>
  <si>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</si>
  <si>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</si>
  <si>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</si>
  <si>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</si>
  <si>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</si>
  <si>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</si>
  <si>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</si>
  <si>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</si>
  <si>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</si>
  <si>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</si>
  <si>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</si>
  <si>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</si>
  <si>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</si>
  <si>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</si>
  <si>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</si>
  <si>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</si>
  <si>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</si>
  <si>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</si>
  <si>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</si>
  <si>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</si>
  <si>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</si>
  <si>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</si>
  <si>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</si>
  <si>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</si>
  <si>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</si>
  <si>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</si>
  <si>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</si>
  <si>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</si>
  <si>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</si>
  <si>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</si>
  <si>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</si>
  <si>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</si>
  <si>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</si>
  <si>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</si>
  <si>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</si>
  <si>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</si>
  <si>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</si>
  <si>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</si>
  <si>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</si>
  <si>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</si>
  <si>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</si>
  <si>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</si>
  <si>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</si>
  <si>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</si>
  <si>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</si>
  <si>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</si>
  <si>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</si>
  <si>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</si>
  <si>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</si>
  <si>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</si>
  <si>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</si>
  <si>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</si>
  <si>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</si>
  <si>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</si>
  <si>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</si>
  <si>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</si>
  <si>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</si>
  <si>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</si>
  <si>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</si>
  <si>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</si>
  <si>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</si>
  <si>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</si>
  <si>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</si>
  <si>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</si>
  <si>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</si>
  <si>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</si>
  <si>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</si>
  <si>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</si>
  <si>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</si>
  <si>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</si>
  <si>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</si>
  <si>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</si>
  <si>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</si>
  <si>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</si>
  <si>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</si>
  <si>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</si>
  <si>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</si>
  <si>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</si>
  <si>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</si>
  <si>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</si>
  <si>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</si>
  <si>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</si>
  <si>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</si>
  <si>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</si>
  <si>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</si>
  <si>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</si>
  <si>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</si>
  <si>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</si>
  <si>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</si>
  <si>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</si>
  <si>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</si>
  <si>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</si>
  <si>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</si>
  <si>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</si>
  <si>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</si>
  <si>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</si>
  <si>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</si>
  <si>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</si>
  <si>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</si>
  <si>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</si>
  <si>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</si>
  <si>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</si>
  <si>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</si>
  <si>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</si>
  <si>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</si>
  <si>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</si>
  <si>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</si>
  <si>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</si>
  <si>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</si>
  <si>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</si>
  <si>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</si>
  <si>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</si>
  <si>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</si>
  <si>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</si>
  <si>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</si>
  <si>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</si>
  <si>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</si>
  <si>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</si>
  <si>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</si>
  <si>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</si>
  <si>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</si>
  <si>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</si>
  <si>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</si>
  <si>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</si>
  <si>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</si>
  <si>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</si>
  <si>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</si>
  <si>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</si>
  <si>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</si>
  <si>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</si>
  <si>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</si>
  <si>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</si>
  <si>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</si>
  <si>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</si>
  <si>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</si>
  <si>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</si>
  <si>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</si>
  <si>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</si>
  <si>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</si>
  <si>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</si>
  <si>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</si>
  <si>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</si>
  <si>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</si>
  <si>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</si>
  <si>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</si>
  <si>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</si>
  <si>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</si>
  <si>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</si>
  <si>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</si>
  <si>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</si>
  <si>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</si>
  <si>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</si>
  <si>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</si>
  <si>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</si>
  <si>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</si>
  <si>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</si>
  <si>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</si>
  <si>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</si>
  <si>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</si>
  <si>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</si>
  <si>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</si>
  <si>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</si>
  <si>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</si>
  <si>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</si>
  <si>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</si>
  <si>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</si>
  <si>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</si>
  <si>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</si>
  <si>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</si>
  <si>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</si>
  <si>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</si>
  <si>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</si>
  <si>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</si>
  <si>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</si>
  <si>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</si>
  <si>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</si>
  <si>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</si>
  <si>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</si>
  <si>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</si>
  <si>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</si>
  <si>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</si>
  <si>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</si>
  <si>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</si>
  <si>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</si>
  <si>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</si>
  <si>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</si>
  <si>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</si>
  <si>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</si>
  <si>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</si>
  <si>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</si>
  <si>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</si>
  <si>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</si>
  <si>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</si>
  <si>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</si>
  <si>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</si>
  <si>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</si>
  <si>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</si>
  <si>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</si>
  <si>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</si>
  <si>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</si>
  <si>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</si>
  <si>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</si>
  <si>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</si>
  <si>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</si>
  <si>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</si>
  <si>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</si>
  <si>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</si>
  <si>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</si>
  <si>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</si>
  <si>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</si>
  <si>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</si>
  <si>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</si>
  <si>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</si>
  <si>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</si>
  <si>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</si>
  <si>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</si>
  <si>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</si>
  <si>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</si>
  <si>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</si>
  <si>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</si>
  <si>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</si>
  <si>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</si>
  <si>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</si>
  <si>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</si>
  <si>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</si>
  <si>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</si>
  <si>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</si>
  <si>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</si>
  <si>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</si>
  <si>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</si>
  <si>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</si>
  <si>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</si>
  <si>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</si>
  <si>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</si>
  <si>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</si>
  <si>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</si>
  <si>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</si>
  <si>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</si>
  <si>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</si>
  <si>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</si>
  <si>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</si>
  <si>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</si>
  <si>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</si>
  <si>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</si>
  <si>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</si>
  <si>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</si>
  <si>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</si>
  <si>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</si>
  <si>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</si>
  <si>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</si>
  <si>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</si>
  <si>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</si>
  <si>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</si>
  <si>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</si>
  <si>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</si>
  <si>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</si>
  <si>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</si>
  <si>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</si>
  <si>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</si>
  <si>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</si>
  <si>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</si>
  <si>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</si>
  <si>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</si>
  <si>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</si>
  <si>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</si>
  <si>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</si>
  <si>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</si>
  <si>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</si>
  <si>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</si>
  <si>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</si>
  <si>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</si>
  <si>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</si>
  <si>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</si>
  <si>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</si>
  <si>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</si>
  <si>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</si>
  <si>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</si>
  <si>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</si>
  <si>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</si>
  <si>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</si>
  <si>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</si>
  <si>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</si>
  <si>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</si>
  <si>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</si>
  <si>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</si>
  <si>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</si>
  <si>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</si>
  <si>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</si>
  <si>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</si>
  <si>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</si>
  <si>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</si>
  <si>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</si>
  <si>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</si>
  <si>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</si>
  <si>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</si>
  <si>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</si>
  <si>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</si>
  <si>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</si>
  <si>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</si>
  <si>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</si>
  <si>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</si>
  <si>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</si>
  <si>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</si>
  <si>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</si>
  <si>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</si>
  <si>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</si>
  <si>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</si>
  <si>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</si>
  <si>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</si>
  <si>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</si>
  <si>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</si>
  <si>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</si>
  <si>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</si>
  <si>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</si>
  <si>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</si>
  <si>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</si>
  <si>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</si>
  <si>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</si>
  <si>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</si>
  <si>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</si>
  <si>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</si>
  <si>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</si>
  <si>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</si>
  <si>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</si>
  <si>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</si>
  <si>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</si>
  <si>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</si>
  <si>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</si>
  <si>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</si>
  <si>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</si>
  <si>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</si>
  <si>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</si>
  <si>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</si>
  <si>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</si>
  <si>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</si>
  <si>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</si>
  <si>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</si>
  <si>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</si>
  <si>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</si>
  <si>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</si>
  <si>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</si>
  <si>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</si>
  <si>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</si>
  <si>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</si>
  <si>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</si>
  <si>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</si>
  <si>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</si>
  <si>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</si>
  <si>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</si>
  <si>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</si>
  <si>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</si>
  <si>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</si>
  <si>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</si>
  <si>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</si>
  <si>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</si>
  <si>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</si>
  <si>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</si>
  <si>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</si>
  <si>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</si>
  <si>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</si>
  <si>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</si>
  <si>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</si>
  <si>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</si>
  <si>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</si>
  <si>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</si>
  <si>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</si>
  <si>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</si>
  <si>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</si>
  <si>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</si>
  <si>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</si>
  <si>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</si>
  <si>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</si>
  <si>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</si>
  <si>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</si>
  <si>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</si>
  <si>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</si>
  <si>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</si>
  <si>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</si>
  <si>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</si>
  <si>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</si>
  <si>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</si>
  <si>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</si>
  <si>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</si>
  <si>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</si>
  <si>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</si>
  <si>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</si>
  <si>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</si>
  <si>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</si>
  <si>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</si>
  <si>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</si>
  <si>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</si>
  <si>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</si>
  <si>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</si>
  <si>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</si>
  <si>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</si>
  <si>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</si>
  <si>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</si>
  <si>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</si>
  <si>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</si>
  <si>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</si>
  <si>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</si>
  <si>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</si>
  <si>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</si>
  <si>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</si>
  <si>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</si>
  <si>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</si>
  <si>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</si>
  <si>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</si>
  <si>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</si>
  <si>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</si>
  <si>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</si>
  <si>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</si>
  <si>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</si>
  <si>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</si>
  <si>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</si>
  <si>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</si>
  <si>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</si>
  <si>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</si>
  <si>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</si>
  <si>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</si>
  <si>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</si>
  <si>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</si>
  <si>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</si>
  <si>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</si>
  <si>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</si>
  <si>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</si>
  <si>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</si>
  <si>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</si>
  <si>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</si>
  <si>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</si>
  <si>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</si>
  <si>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</si>
  <si>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</si>
  <si>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</si>
  <si>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</si>
  <si>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</si>
  <si>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</si>
  <si>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</si>
  <si>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</si>
  <si>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</si>
  <si>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</si>
  <si>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</si>
  <si>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</si>
  <si>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</si>
  <si>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</si>
  <si>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</si>
  <si>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</si>
  <si>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</si>
  <si>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</si>
  <si>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</si>
  <si>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</si>
  <si>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</si>
  <si>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</si>
  <si>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</si>
  <si>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</si>
  <si>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</si>
  <si>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</si>
  <si>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</si>
  <si>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</si>
  <si>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</si>
  <si>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</si>
  <si>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</si>
  <si>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</si>
  <si>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</si>
  <si>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</si>
  <si>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</si>
  <si>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</si>
  <si>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</si>
  <si>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</si>
  <si>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</si>
  <si>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</si>
  <si>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</si>
  <si>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</si>
  <si>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</si>
  <si>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</si>
  <si>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</si>
  <si>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</si>
  <si>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</si>
  <si>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</si>
  <si>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</si>
  <si>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</si>
  <si>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</si>
  <si>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</si>
  <si>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</si>
  <si>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</si>
  <si>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</si>
  <si>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</si>
  <si>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</si>
  <si>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</si>
  <si>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</si>
  <si>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</si>
  <si>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</si>
  <si>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</si>
  <si>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</si>
  <si>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</si>
  <si>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</si>
  <si>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</si>
  <si>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</si>
  <si>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</si>
  <si>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</si>
  <si>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</si>
  <si>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</si>
  <si>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</si>
  <si>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</si>
  <si>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</si>
  <si>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</si>
  <si>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</si>
  <si>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</si>
  <si>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</si>
  <si>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</si>
  <si>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</si>
  <si>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</si>
  <si>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</si>
  <si>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</si>
  <si>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</si>
  <si>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</si>
  <si>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</si>
  <si>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</si>
  <si>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</si>
  <si>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</si>
  <si>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</si>
  <si>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</si>
  <si>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</si>
  <si>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</si>
  <si>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</si>
  <si>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</si>
  <si>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</si>
  <si>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</si>
  <si>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</si>
  <si>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</si>
  <si>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</si>
  <si>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</si>
  <si>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</si>
  <si>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</si>
  <si>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</si>
  <si>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</si>
  <si>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</si>
  <si>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</si>
  <si>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</si>
  <si>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</si>
  <si>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</si>
  <si>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</si>
  <si>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</si>
  <si>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</si>
  <si>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</si>
  <si>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</si>
  <si>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</si>
  <si>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</si>
  <si>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</si>
  <si>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</si>
  <si>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</si>
  <si>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</si>
  <si>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</si>
  <si>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</si>
  <si>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</si>
  <si>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</si>
  <si>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</si>
  <si>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</si>
  <si>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</si>
  <si>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</si>
  <si>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</si>
  <si>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</si>
  <si>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</si>
  <si>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</si>
  <si>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</si>
  <si>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</si>
  <si>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</si>
  <si>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</si>
  <si>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</si>
  <si>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</si>
  <si>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</si>
  <si>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</si>
  <si>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</si>
  <si>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</si>
  <si>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</si>
  <si>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</si>
  <si>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</si>
  <si>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</si>
  <si>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</si>
  <si>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</si>
  <si>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</si>
  <si>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</si>
  <si>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</si>
  <si>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</si>
  <si>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</si>
  <si>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</si>
  <si>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</si>
  <si>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</si>
  <si>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</si>
  <si>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</si>
  <si>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</si>
  <si>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</si>
  <si>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</si>
  <si>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</si>
  <si>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</si>
  <si>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</si>
  <si>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</si>
  <si>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</si>
  <si>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</si>
  <si>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</si>
  <si>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</si>
  <si>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</si>
  <si>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</si>
  <si>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</si>
  <si>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</si>
  <si>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</si>
  <si>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</si>
  <si>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</si>
  <si>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</si>
  <si>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</si>
  <si>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</si>
  <si>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</si>
  <si>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</si>
  <si>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</si>
  <si>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</si>
  <si>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</si>
  <si>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</si>
  <si>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</si>
  <si>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</si>
  <si>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</si>
  <si>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</si>
  <si>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</si>
  <si>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</si>
  <si>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</si>
  <si>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</si>
  <si>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</si>
  <si>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</si>
  <si>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</si>
  <si>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</si>
  <si>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</si>
  <si>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</si>
  <si>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</si>
  <si>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</si>
  <si>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</si>
  <si>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</si>
  <si>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</si>
  <si>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</si>
  <si>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</si>
  <si>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</si>
  <si>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</si>
  <si>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</si>
  <si>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</si>
  <si>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</si>
  <si>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</si>
  <si>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</si>
  <si>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</si>
  <si>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</si>
  <si>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</si>
  <si>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</si>
  <si>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</si>
  <si>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</si>
  <si>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</si>
  <si>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</si>
  <si>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</si>
  <si>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</si>
  <si>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</si>
  <si>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</si>
  <si>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</si>
  <si>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</si>
  <si>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</si>
  <si>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</si>
  <si>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</si>
  <si>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</si>
  <si>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</si>
  <si>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</si>
  <si>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</si>
  <si>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</si>
  <si>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</si>
  <si>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</si>
  <si>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</si>
  <si>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</si>
  <si>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</si>
  <si>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</si>
  <si>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</si>
  <si>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</si>
  <si>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</si>
  <si>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</si>
  <si>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</si>
  <si>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</si>
  <si>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</si>
  <si>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</si>
  <si>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</si>
  <si>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</si>
  <si>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</si>
  <si>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</si>
  <si>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</si>
  <si>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</si>
  <si>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</si>
  <si>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</si>
  <si>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</si>
  <si>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</si>
  <si>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</si>
  <si>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</si>
  <si>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</si>
  <si>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</si>
  <si>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</si>
  <si>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</si>
  <si>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</si>
  <si>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</si>
  <si>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</si>
  <si>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</si>
  <si>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</si>
  <si>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</si>
  <si>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</si>
  <si>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</si>
  <si>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</si>
  <si>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</si>
  <si>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</si>
  <si>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</si>
  <si>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</si>
  <si>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</si>
  <si>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</si>
  <si>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</si>
  <si>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</si>
  <si>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</si>
  <si>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</si>
  <si>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</si>
  <si>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</si>
  <si>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</si>
  <si>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</si>
  <si>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</si>
  <si>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</si>
  <si>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</si>
  <si>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</si>
  <si>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</si>
  <si>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</si>
  <si>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</si>
  <si>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</si>
  <si>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</si>
  <si>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</si>
  <si>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</si>
  <si>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</si>
  <si>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</si>
  <si>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</si>
  <si>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</si>
  <si>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</si>
  <si>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</si>
  <si>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</si>
  <si>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</si>
  <si>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</si>
  <si>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</si>
  <si>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</si>
  <si>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</si>
  <si>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</si>
  <si>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</si>
  <si>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</si>
  <si>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</si>
  <si>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</si>
  <si>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</si>
  <si>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</si>
  <si>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</si>
  <si>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</si>
  <si>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</si>
  <si>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</si>
  <si>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</si>
  <si>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</si>
  <si>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</si>
  <si>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</si>
  <si>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</si>
  <si>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</si>
  <si>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</si>
  <si>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</si>
  <si>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</si>
  <si>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</si>
  <si>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</si>
  <si>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</si>
  <si>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</si>
  <si>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</si>
  <si>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</si>
  <si>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</si>
  <si>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</si>
  <si>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</si>
  <si>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</si>
  <si>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</si>
  <si>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</si>
  <si>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</si>
  <si>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</si>
  <si>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</si>
  <si>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</si>
  <si>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</si>
  <si>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</si>
  <si>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</si>
  <si>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</si>
  <si>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</si>
  <si>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</si>
  <si>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</si>
  <si>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</si>
  <si>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</si>
  <si>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</si>
  <si>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</si>
  <si>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</si>
  <si>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</si>
  <si>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</si>
  <si>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</si>
  <si>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</si>
  <si>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</si>
  <si>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</si>
  <si>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</si>
  <si>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</si>
  <si>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</si>
  <si>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</si>
  <si>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</si>
  <si>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</si>
  <si>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</si>
  <si>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</si>
  <si>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</si>
  <si>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</si>
  <si>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</si>
  <si>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</si>
  <si>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</si>
  <si>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</si>
  <si>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</si>
  <si>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</si>
  <si>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</si>
  <si>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</si>
  <si>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</si>
  <si>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</si>
  <si>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</si>
  <si>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</si>
  <si>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</si>
  <si>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</si>
  <si>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</si>
  <si>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</si>
  <si>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</si>
  <si>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</si>
  <si>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</si>
  <si>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</si>
  <si>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</si>
  <si>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</si>
  <si>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</si>
  <si>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</si>
  <si>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</si>
  <si>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</si>
  <si>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</si>
  <si>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</si>
  <si>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</si>
  <si>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</si>
  <si>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</si>
  <si>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</si>
  <si>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</si>
  <si>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</si>
  <si>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</si>
  <si>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</si>
  <si>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</si>
  <si>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</si>
  <si>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</si>
  <si>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</si>
  <si>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</si>
  <si>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</si>
  <si>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</si>
  <si>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</si>
  <si>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</si>
  <si>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</si>
  <si>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</si>
  <si>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</si>
  <si>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</si>
  <si>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</si>
  <si>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</si>
  <si>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</si>
  <si>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</si>
  <si>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</si>
  <si>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</si>
  <si>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</si>
  <si>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</si>
  <si>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</si>
  <si>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</si>
  <si>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</si>
  <si>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</si>
  <si>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</si>
  <si>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</si>
  <si>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</si>
  <si>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</si>
  <si>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</si>
  <si>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</si>
  <si>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</si>
  <si>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</si>
  <si>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</si>
  <si>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</si>
  <si>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</si>
  <si>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</si>
  <si>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</si>
  <si>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</si>
  <si>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</si>
  <si>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</si>
  <si>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</si>
  <si>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</si>
  <si>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</si>
  <si>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</si>
  <si>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</si>
  <si>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</si>
  <si>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</si>
  <si>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</si>
  <si>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</si>
  <si>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</si>
  <si>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</si>
  <si>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</si>
  <si>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</si>
  <si>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</si>
  <si>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</si>
  <si>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</si>
  <si>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</si>
  <si>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</si>
  <si>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</si>
  <si>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</si>
  <si>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</si>
  <si>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</si>
  <si>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</si>
  <si>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</si>
  <si>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</si>
  <si>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</si>
  <si>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</si>
  <si>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</si>
  <si>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</si>
  <si>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</si>
  <si>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</si>
  <si>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</si>
  <si>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</si>
  <si>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</si>
  <si>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</si>
  <si>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</si>
  <si>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</si>
  <si>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</si>
  <si>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</si>
  <si>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</si>
  <si>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</si>
  <si>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</si>
  <si>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</si>
  <si>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</si>
  <si>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</si>
  <si>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</si>
  <si>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</si>
  <si>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</si>
  <si>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</si>
  <si>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</si>
  <si>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</si>
  <si>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</si>
  <si>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</si>
  <si>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</si>
  <si>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</si>
  <si>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</si>
  <si>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</si>
  <si>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</si>
  <si>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</si>
  <si>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</si>
  <si>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</si>
  <si>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</si>
  <si>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</si>
  <si>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</si>
  <si>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</si>
  <si>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</si>
  <si>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</si>
  <si>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</si>
  <si>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</si>
  <si>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</si>
  <si>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</si>
  <si>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</si>
  <si>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</si>
  <si>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</si>
  <si>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</si>
  <si>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</si>
  <si>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</si>
  <si>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</si>
  <si>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</si>
  <si>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</si>
  <si>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</si>
  <si>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</si>
  <si>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</si>
  <si>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</si>
  <si>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</si>
  <si>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</si>
  <si>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</si>
  <si>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</si>
  <si>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</si>
  <si>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</si>
  <si>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</si>
  <si>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</si>
  <si>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</si>
  <si>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</si>
  <si>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</si>
  <si>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</si>
  <si>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</si>
  <si>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</si>
  <si>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</si>
  <si>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</si>
  <si>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</si>
  <si>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</si>
  <si>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</si>
  <si>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</si>
  <si>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</si>
  <si>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</si>
  <si>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</si>
  <si>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</si>
  <si>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</si>
  <si>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</si>
  <si>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</si>
  <si>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</si>
  <si>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</si>
  <si>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</si>
  <si>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</si>
  <si>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</si>
  <si>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</si>
  <si>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</si>
  <si>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</si>
  <si>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</si>
  <si>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</si>
  <si>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</si>
  <si>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</si>
  <si>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</si>
  <si>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</si>
  <si>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</si>
  <si>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</si>
  <si>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</si>
  <si>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</si>
  <si>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</si>
  <si>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</si>
  <si>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</si>
  <si>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</si>
  <si>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</si>
  <si>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</si>
  <si>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</si>
  <si>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</si>
  <si>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</si>
  <si>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</si>
  <si>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</si>
  <si>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</si>
  <si>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</si>
  <si>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</si>
  <si>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</si>
  <si>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</si>
  <si>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</si>
  <si>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</si>
  <si>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</si>
  <si>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</si>
  <si>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</si>
  <si>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</si>
  <si>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</si>
  <si>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</si>
  <si>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</si>
  <si>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</si>
  <si>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</si>
  <si>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</si>
  <si>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</si>
  <si>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</si>
  <si>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</si>
  <si>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</si>
  <si>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</si>
  <si>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</si>
  <si>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</si>
  <si>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</si>
  <si>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</si>
  <si>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</si>
  <si>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</si>
  <si>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</si>
  <si>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</si>
  <si>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</si>
  <si>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</si>
  <si>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</si>
  <si>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</si>
  <si>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</si>
  <si>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</si>
  <si>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</si>
  <si>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</si>
  <si>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</si>
  <si>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</si>
  <si>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</si>
  <si>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</si>
  <si>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</si>
  <si>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</si>
  <si>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</si>
  <si>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</si>
  <si>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</si>
  <si>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</si>
  <si>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</si>
  <si>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</si>
  <si>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</si>
  <si>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</si>
  <si>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</si>
  <si>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</si>
  <si>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</si>
  <si>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</si>
  <si>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</si>
  <si>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</si>
  <si>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</si>
  <si>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</si>
  <si>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</si>
  <si>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</si>
  <si>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</si>
  <si>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</si>
  <si>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</si>
  <si>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</si>
  <si>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</si>
  <si>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</si>
  <si>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</si>
  <si>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</si>
  <si>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</si>
  <si>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</si>
  <si>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</si>
  <si>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</si>
  <si>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</si>
  <si>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</si>
  <si>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</si>
  <si>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</si>
  <si>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</si>
  <si>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</si>
  <si>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</si>
  <si>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</si>
  <si>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</si>
  <si>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</si>
  <si>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</si>
  <si>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</si>
  <si>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</si>
  <si>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</si>
  <si>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</si>
  <si>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</si>
  <si>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</si>
  <si>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</si>
  <si>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</si>
  <si>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</si>
  <si>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</si>
  <si>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</si>
  <si>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</si>
  <si>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</si>
  <si>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</si>
  <si>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</si>
  <si>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</si>
  <si>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</si>
  <si>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</si>
  <si>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</si>
  <si>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</si>
  <si>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</si>
  <si>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</si>
  <si>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</si>
  <si>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</si>
  <si>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</si>
  <si>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</si>
  <si>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</si>
  <si>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</si>
  <si>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</si>
  <si>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</si>
  <si>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</si>
  <si>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</si>
  <si>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</si>
  <si>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</si>
  <si>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</si>
  <si>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</si>
  <si>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</si>
  <si>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</si>
  <si>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</si>
  <si>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</si>
  <si>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</si>
  <si>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</si>
  <si>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</si>
  <si>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</si>
  <si>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</si>
  <si>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</si>
  <si>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</si>
  <si>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</si>
  <si>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</si>
  <si>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</si>
  <si>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</si>
  <si>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</si>
  <si>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</si>
  <si>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</si>
  <si>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</si>
  <si>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</si>
  <si>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</si>
  <si>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</si>
  <si>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</si>
  <si>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</si>
  <si>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</si>
  <si>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</si>
  <si>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</si>
  <si>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</si>
  <si>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</si>
  <si>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</si>
  <si>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</si>
  <si>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</si>
  <si>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</si>
  <si>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</si>
  <si>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</si>
  <si>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</si>
  <si>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</si>
  <si>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</si>
  <si>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</si>
  <si>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</si>
  <si>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</si>
  <si>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</si>
  <si>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</si>
  <si>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</si>
  <si>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</si>
  <si>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</si>
  <si>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</si>
  <si>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</si>
  <si>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</si>
  <si>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</si>
  <si>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</si>
  <si>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</si>
  <si>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</si>
  <si>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</si>
  <si>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</si>
  <si>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</si>
  <si>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</si>
  <si>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</si>
  <si>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</si>
  <si>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</si>
  <si>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</si>
  <si>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</si>
  <si>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</si>
  <si>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</si>
  <si>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</si>
  <si>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</si>
  <si>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</si>
  <si>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</si>
  <si>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</si>
  <si>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</si>
  <si>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</si>
  <si>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</si>
  <si>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</si>
  <si>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</si>
  <si>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</si>
  <si>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</si>
  <si>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</si>
  <si>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</si>
  <si>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</si>
  <si>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</si>
  <si>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</si>
  <si>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</si>
  <si>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</si>
  <si>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</si>
  <si>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</si>
  <si>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</si>
  <si>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</si>
  <si>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</si>
  <si>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</si>
  <si>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</si>
  <si>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</si>
  <si>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</si>
  <si>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</si>
  <si>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</si>
  <si>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</si>
  <si>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</si>
  <si>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</si>
  <si>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</si>
  <si>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</si>
  <si>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</si>
  <si>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</si>
  <si>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</si>
  <si>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</si>
  <si>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</si>
  <si>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</si>
  <si>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</si>
  <si>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</si>
  <si>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</si>
  <si>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</si>
  <si>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</si>
  <si>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</si>
  <si>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</si>
  <si>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</si>
  <si>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</si>
  <si>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</si>
  <si>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</si>
  <si>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</si>
  <si>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</si>
  <si>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</si>
  <si>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</si>
  <si>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</si>
  <si>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</si>
  <si>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</si>
  <si>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</si>
  <si>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</si>
  <si>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</si>
  <si>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</si>
  <si>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</si>
  <si>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</si>
  <si>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</si>
  <si>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</si>
  <si>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</si>
  <si>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</si>
  <si>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</si>
  <si>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</si>
  <si>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</si>
  <si>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</si>
  <si>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</si>
  <si>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</si>
  <si>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</si>
  <si>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</si>
  <si>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</si>
  <si>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</si>
  <si>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</si>
  <si>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</si>
  <si>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</si>
  <si>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</si>
  <si>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</si>
  <si>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</si>
  <si>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</si>
  <si>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</si>
  <si>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</si>
  <si>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</si>
  <si>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</si>
  <si>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</si>
  <si>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</si>
  <si>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</si>
  <si>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</si>
  <si>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</si>
  <si>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</si>
  <si>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</si>
  <si>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</si>
  <si>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</si>
  <si>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</si>
  <si>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</si>
  <si>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</si>
  <si>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</si>
  <si>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</si>
  <si>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</si>
  <si>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</si>
  <si>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</si>
  <si>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</si>
  <si>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</si>
  <si>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</si>
  <si>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</si>
  <si>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</si>
  <si>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</si>
  <si>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</si>
  <si>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</si>
  <si>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</si>
  <si>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</si>
  <si>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</si>
  <si>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</si>
  <si>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</si>
  <si>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</si>
  <si>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</si>
  <si>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</si>
  <si>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</si>
  <si>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</si>
  <si>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</si>
  <si>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</si>
  <si>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</si>
  <si>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</si>
  <si>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</si>
  <si>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</si>
  <si>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</si>
  <si>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</si>
  <si>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</si>
  <si>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</si>
  <si>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</si>
  <si>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</si>
  <si>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</si>
  <si>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</si>
  <si>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</si>
  <si>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</si>
  <si>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</si>
  <si>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</si>
  <si>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</si>
  <si>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</si>
  <si>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</si>
  <si>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</si>
  <si>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</si>
  <si>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</si>
  <si>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</si>
  <si>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</si>
  <si>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</si>
  <si>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</si>
  <si>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</si>
  <si>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</si>
  <si>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</si>
  <si>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</si>
  <si>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</si>
  <si>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</si>
  <si>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</si>
  <si>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</si>
  <si>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</si>
  <si>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</si>
  <si>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</si>
  <si>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</si>
  <si>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</si>
  <si>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</si>
  <si>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</si>
  <si>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</si>
  <si>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</si>
  <si>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</si>
  <si>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</si>
  <si>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</si>
  <si>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</si>
  <si>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</si>
  <si>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</si>
  <si>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</si>
  <si>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</si>
  <si>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</si>
  <si>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</si>
  <si>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</si>
  <si>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</si>
  <si>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</si>
  <si>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</si>
  <si>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</si>
  <si>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</si>
  <si>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</si>
  <si>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</si>
  <si>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</si>
  <si>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</si>
  <si>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</si>
  <si>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</si>
  <si>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</si>
  <si>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</si>
  <si>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</si>
  <si>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</si>
  <si>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</si>
  <si>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</si>
  <si>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</si>
  <si>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</si>
  <si>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</si>
  <si>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</si>
  <si>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</si>
  <si>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</si>
  <si>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</si>
  <si>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</si>
  <si>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</si>
  <si>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</si>
  <si>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</si>
  <si>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</si>
  <si>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</si>
  <si>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</si>
  <si>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</si>
  <si>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</si>
  <si>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</si>
  <si>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</si>
  <si>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</si>
  <si>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</si>
  <si>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</si>
  <si>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</si>
  <si>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</si>
  <si>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</si>
  <si>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</si>
  <si>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</si>
  <si>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</si>
  <si>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</si>
  <si>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</si>
  <si>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</si>
  <si>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</si>
  <si>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</si>
  <si>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</si>
  <si>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</si>
  <si>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</si>
  <si>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</si>
  <si>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</si>
  <si>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</si>
  <si>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</si>
  <si>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</si>
  <si>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</si>
  <si>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</si>
  <si>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</si>
  <si>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</si>
  <si>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</si>
  <si>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</si>
  <si>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</si>
  <si>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</si>
  <si>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</si>
  <si>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</si>
  <si>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</si>
  <si>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</si>
  <si>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</si>
  <si>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</si>
  <si>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</si>
  <si>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</si>
  <si>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</si>
  <si>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</si>
  <si>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</si>
  <si>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</si>
  <si>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</si>
  <si>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</si>
  <si>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</si>
  <si>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</si>
  <si>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</si>
  <si>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</si>
  <si>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</si>
  <si>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</si>
  <si>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</si>
  <si>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</si>
  <si>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</si>
  <si>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</si>
  <si>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</si>
  <si>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</si>
  <si>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</si>
  <si>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</si>
  <si>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</si>
  <si>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</si>
  <si>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</si>
  <si>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</si>
  <si>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</si>
  <si>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</si>
  <si>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</si>
  <si>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</si>
  <si>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</si>
  <si>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</si>
  <si>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</si>
  <si>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</si>
  <si>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</si>
  <si>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</si>
  <si>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</si>
  <si>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</si>
  <si>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</si>
  <si>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</si>
  <si>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</si>
  <si>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</si>
  <si>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</si>
  <si>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</si>
  <si>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</si>
  <si>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</si>
  <si>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</si>
  <si>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</si>
  <si>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</si>
  <si>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</si>
  <si>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</si>
  <si>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</si>
  <si>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</si>
  <si>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</si>
  <si>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</si>
  <si>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</si>
  <si>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</si>
  <si>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</si>
  <si>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</si>
  <si>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</si>
  <si>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</si>
  <si>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</si>
  <si>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</si>
  <si>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</si>
  <si>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</si>
  <si>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</si>
  <si>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</si>
  <si>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</si>
  <si>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</si>
  <si>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</si>
  <si>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</si>
  <si>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</si>
  <si>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</si>
  <si>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</si>
  <si>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</si>
  <si>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</si>
  <si>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</si>
  <si>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</si>
  <si>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</si>
  <si>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</si>
  <si>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</si>
  <si>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</si>
  <si>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</si>
  <si>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</si>
  <si>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</si>
  <si>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</si>
  <si>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</si>
  <si>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</si>
  <si>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</si>
  <si>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</si>
  <si>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</si>
  <si>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</si>
  <si>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</si>
  <si>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</si>
  <si>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</si>
  <si>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</si>
  <si>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</si>
  <si>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</si>
  <si>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</si>
  <si>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</si>
  <si>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</si>
  <si>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</si>
  <si>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</si>
  <si>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</si>
  <si>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</si>
  <si>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</si>
  <si>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</si>
  <si>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</si>
  <si>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</si>
  <si>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</si>
  <si>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</si>
  <si>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</si>
  <si>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</si>
  <si>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</si>
  <si>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</si>
  <si>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</si>
  <si>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</si>
  <si>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</si>
  <si>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</si>
  <si>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</si>
  <si>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</si>
  <si>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</si>
  <si>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</si>
  <si>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</si>
  <si>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</si>
  <si>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</si>
  <si>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</si>
  <si>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</si>
  <si>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</si>
  <si>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</si>
  <si>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</si>
  <si>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</si>
  <si>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</si>
  <si>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</si>
  <si>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</si>
  <si>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</si>
  <si>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</si>
  <si>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</si>
  <si>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</si>
  <si>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</si>
  <si>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</si>
  <si>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</si>
  <si>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</si>
  <si>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</si>
  <si>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</si>
  <si>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</si>
  <si>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</si>
  <si>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</si>
  <si>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</si>
  <si>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</si>
  <si>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</si>
  <si>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</si>
  <si>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</si>
  <si>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</si>
  <si>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</si>
  <si>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</si>
  <si>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</si>
  <si>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</si>
  <si>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</si>
  <si>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</si>
  <si>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</si>
  <si>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</si>
  <si>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</si>
  <si>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</si>
  <si>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</si>
  <si>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</si>
  <si>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</si>
  <si>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</si>
  <si>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</si>
  <si>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</si>
  <si>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</si>
  <si>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</si>
  <si>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</si>
  <si>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</si>
  <si>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</si>
  <si>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</si>
  <si>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</si>
  <si>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</si>
  <si>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</si>
  <si>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</si>
  <si>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</si>
  <si>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</si>
  <si>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</si>
  <si>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</si>
  <si>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</si>
  <si>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</si>
  <si>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</si>
  <si>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</si>
  <si>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</si>
  <si>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</si>
  <si>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</si>
  <si>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</si>
  <si>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</si>
  <si>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</si>
  <si>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</si>
  <si>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</si>
  <si>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</si>
  <si>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</si>
  <si>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</si>
  <si>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</si>
  <si>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</si>
  <si>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</si>
  <si>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</si>
  <si>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</si>
  <si>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</si>
  <si>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</si>
  <si>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</si>
  <si>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</si>
  <si>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</si>
  <si>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</si>
  <si>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</si>
  <si>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</si>
  <si>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</si>
  <si>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</si>
  <si>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</si>
  <si>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</si>
  <si>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</si>
  <si>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</si>
  <si>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</si>
  <si>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</si>
  <si>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</si>
  <si>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</si>
  <si>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</si>
  <si>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</si>
  <si>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</si>
  <si>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</si>
  <si>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</si>
  <si>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</si>
  <si>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</si>
  <si>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</si>
  <si>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</si>
  <si>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</si>
  <si>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</si>
  <si>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</si>
  <si>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</si>
  <si>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</si>
  <si>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</si>
  <si>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</si>
  <si>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</si>
  <si>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</si>
  <si>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</si>
  <si>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</si>
  <si>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</si>
  <si>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</si>
  <si>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</si>
  <si>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</si>
  <si>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</si>
  <si>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</si>
  <si>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</si>
  <si>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</si>
  <si>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</si>
  <si>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</si>
  <si>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</si>
  <si>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</si>
  <si>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</si>
  <si>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</si>
  <si>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</si>
  <si>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</si>
  <si>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</si>
  <si>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</si>
  <si>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</si>
  <si>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</si>
  <si>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</si>
  <si>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</si>
  <si>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</si>
  <si>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</si>
  <si>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</si>
  <si>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</si>
  <si>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</si>
  <si>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</si>
  <si>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</si>
  <si>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</si>
  <si>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</si>
  <si>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</si>
  <si>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</si>
  <si>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</si>
  <si>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</si>
  <si>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</si>
  <si>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</si>
  <si>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</si>
  <si>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</si>
  <si>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</si>
  <si>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</si>
  <si>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</si>
  <si>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</si>
  <si>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</si>
  <si>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</si>
  <si>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</si>
  <si>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</si>
  <si>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</si>
  <si>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</si>
  <si>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</si>
  <si>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</si>
  <si>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</si>
  <si>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</si>
  <si>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</si>
  <si>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</si>
  <si>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</si>
  <si>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</si>
  <si>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</si>
  <si>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</si>
  <si>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</si>
  <si>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</si>
  <si>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</si>
  <si>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</si>
  <si>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</si>
  <si>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</si>
  <si>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</si>
  <si>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</si>
  <si>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</si>
  <si>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</si>
  <si>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</si>
  <si>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</si>
  <si>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</si>
  <si>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</si>
  <si>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</si>
  <si>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</si>
  <si>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</si>
  <si>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</si>
  <si>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</si>
  <si>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</si>
  <si>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</si>
  <si>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</si>
  <si>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</si>
  <si>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</si>
  <si>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</si>
  <si>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</si>
  <si>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</si>
  <si>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</si>
  <si>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</si>
  <si>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</si>
  <si>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</si>
  <si>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</si>
  <si>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</si>
  <si>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</si>
  <si>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</si>
  <si>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</si>
  <si>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</si>
  <si>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</si>
  <si>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</si>
  <si>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</si>
  <si>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</si>
  <si>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</si>
  <si>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</si>
  <si>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</si>
  <si>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</si>
  <si>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</si>
  <si>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</si>
  <si>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</si>
  <si>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</si>
  <si>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</si>
  <si>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</si>
  <si>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</si>
  <si>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</si>
  <si>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</si>
  <si>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</si>
  <si>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</si>
  <si>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</si>
  <si>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</si>
  <si>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</si>
  <si>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</si>
  <si>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</si>
  <si>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</si>
  <si>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</si>
  <si>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</si>
  <si>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</si>
  <si>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</si>
  <si>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</si>
  <si>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</si>
  <si>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</si>
  <si>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</si>
  <si>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</si>
  <si>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</si>
  <si>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</si>
  <si>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</si>
  <si>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</si>
  <si>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</si>
  <si>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</si>
  <si>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</si>
  <si>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</si>
  <si>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</si>
  <si>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</si>
  <si>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</si>
  <si>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</si>
  <si>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</si>
  <si>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</si>
  <si>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</si>
  <si>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</si>
  <si>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</si>
  <si>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</si>
  <si>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</si>
  <si>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</si>
  <si>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</si>
  <si>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</si>
  <si>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</si>
  <si>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</si>
  <si>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</si>
  <si>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</si>
  <si>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</si>
  <si>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</si>
  <si>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</si>
  <si>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</si>
  <si>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</si>
  <si>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</si>
  <si>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</si>
  <si>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</si>
  <si>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</si>
  <si>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</si>
  <si>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</si>
  <si>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</si>
  <si>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</si>
  <si>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</si>
  <si>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</si>
  <si>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</si>
  <si>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</si>
  <si>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</si>
  <si>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</si>
  <si>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</si>
  <si>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</si>
  <si>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</si>
  <si>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</si>
  <si>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</si>
  <si>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</si>
  <si>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</si>
  <si>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</si>
  <si>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</si>
  <si>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</si>
  <si>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</si>
  <si>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</si>
  <si>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</si>
  <si>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</si>
  <si>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</si>
  <si>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</si>
  <si>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</si>
  <si>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</si>
  <si>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</si>
  <si>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</si>
  <si>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</si>
  <si>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</si>
  <si>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</si>
  <si>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</si>
  <si>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</si>
  <si>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</si>
  <si>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</si>
  <si>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</si>
  <si>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</si>
  <si>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</si>
  <si>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</si>
  <si>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</si>
  <si>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</si>
  <si>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</si>
  <si>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</si>
  <si>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</si>
  <si>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</si>
  <si>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</si>
  <si>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</si>
  <si>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</si>
  <si>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</si>
  <si>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</si>
  <si>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</si>
  <si>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</si>
  <si>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</si>
  <si>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</si>
  <si>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</si>
  <si>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</si>
  <si>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</si>
  <si>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</si>
  <si>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</si>
  <si>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</si>
  <si>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</si>
  <si>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</si>
  <si>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</si>
  <si>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</si>
  <si>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</si>
  <si>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</si>
  <si>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</si>
  <si>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</si>
  <si>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</si>
  <si>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</si>
  <si>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</si>
  <si>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</si>
  <si>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</si>
  <si>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</si>
  <si>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</si>
  <si>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</si>
  <si>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</si>
  <si>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</si>
  <si>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</si>
  <si>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</si>
  <si>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</si>
  <si>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</si>
  <si>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</si>
  <si>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</si>
  <si>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</si>
  <si>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</si>
  <si>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</si>
  <si>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</si>
  <si>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</si>
  <si>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</si>
  <si>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</si>
  <si>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</si>
  <si>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</si>
  <si>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</si>
  <si>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</si>
  <si>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</si>
  <si>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</si>
  <si>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</si>
  <si>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</si>
  <si>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</si>
  <si>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</si>
  <si>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</si>
  <si>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</si>
  <si>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</si>
  <si>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</si>
  <si>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</si>
  <si>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</si>
  <si>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</si>
  <si>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</si>
  <si>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</si>
  <si>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</si>
  <si>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</si>
  <si>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</si>
  <si>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</si>
  <si>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</si>
  <si>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</si>
  <si>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</si>
  <si>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</si>
  <si>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</si>
  <si>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</si>
  <si>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</si>
  <si>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</si>
  <si>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</si>
  <si>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</si>
  <si>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</si>
  <si>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</si>
  <si>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</si>
  <si>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</si>
  <si>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</si>
  <si>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</si>
  <si>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</si>
  <si>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</si>
  <si>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</si>
  <si>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</si>
  <si>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</si>
  <si>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</si>
  <si>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</si>
  <si>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</si>
  <si>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</si>
  <si>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</si>
  <si>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</si>
  <si>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</si>
  <si>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</si>
  <si>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</si>
  <si>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</si>
  <si>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</si>
  <si>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</si>
  <si>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</si>
  <si>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</si>
  <si>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</si>
  <si>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</si>
  <si>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</si>
  <si>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</si>
  <si>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</si>
  <si>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</si>
  <si>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</si>
  <si>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</si>
  <si>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</si>
  <si>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</si>
  <si>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</si>
  <si>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</si>
  <si>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</si>
  <si>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</si>
  <si>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</si>
  <si>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</si>
  <si>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</si>
  <si>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</si>
  <si>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</si>
  <si>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</si>
  <si>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</si>
  <si>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</si>
  <si>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</si>
  <si>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</si>
  <si>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</si>
  <si>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</si>
  <si>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</si>
  <si>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</si>
  <si>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</si>
  <si>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</si>
  <si>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</si>
  <si>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</si>
  <si>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</si>
  <si>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</si>
  <si>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</si>
  <si>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</si>
  <si>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</si>
  <si>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</si>
  <si>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</si>
  <si>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</si>
  <si>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</si>
  <si>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</si>
  <si>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</si>
  <si>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</si>
  <si>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</si>
  <si>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</si>
  <si>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</si>
  <si>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</si>
  <si>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</si>
  <si>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</si>
  <si>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</si>
  <si>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</si>
  <si>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</si>
  <si>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</si>
  <si>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</si>
  <si>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</si>
  <si>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</si>
  <si>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</si>
  <si>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</si>
  <si>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</si>
  <si>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</si>
  <si>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</si>
  <si>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</si>
  <si>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</si>
  <si>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</si>
  <si>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</si>
  <si>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</si>
  <si>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</si>
  <si>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</si>
  <si>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</si>
  <si>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</si>
  <si>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</si>
  <si>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</si>
  <si>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</si>
  <si>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</si>
  <si>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</si>
  <si>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</si>
  <si>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</si>
  <si>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</si>
  <si>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</si>
  <si>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</si>
  <si>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</si>
  <si>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</si>
  <si>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</si>
  <si>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</si>
  <si>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</si>
  <si>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</si>
  <si>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</si>
  <si>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</si>
  <si>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</si>
  <si>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</si>
  <si>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</si>
  <si>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</si>
  <si>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</si>
  <si>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</si>
  <si>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</si>
  <si>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</si>
  <si>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</si>
  <si>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</si>
  <si>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</si>
  <si>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</si>
  <si>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</si>
  <si>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</si>
  <si>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</si>
  <si>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</si>
  <si>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</si>
  <si>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</si>
  <si>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</si>
  <si>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</si>
  <si>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</si>
  <si>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</si>
  <si>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</si>
  <si>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</si>
  <si>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</si>
  <si>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</si>
  <si>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</si>
  <si>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</si>
  <si>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</si>
  <si>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</si>
  <si>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</si>
  <si>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</si>
  <si>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</si>
  <si>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</si>
  <si>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</si>
  <si>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</si>
  <si>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</si>
  <si>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</si>
  <si>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</si>
  <si>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</si>
  <si>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</si>
  <si>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</si>
  <si>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</si>
  <si>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</si>
  <si>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</si>
  <si>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</si>
  <si>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</si>
  <si>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</si>
  <si>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</si>
  <si>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</si>
  <si>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</si>
  <si>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</si>
  <si>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</si>
  <si>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</si>
  <si>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</si>
  <si>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</si>
  <si>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</si>
  <si>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</si>
  <si>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</si>
  <si>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</si>
  <si>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</si>
  <si>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</si>
  <si>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</si>
  <si>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</si>
  <si>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</si>
  <si>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</si>
  <si>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</si>
  <si>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</si>
  <si>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</si>
  <si>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</si>
  <si>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</si>
  <si>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</si>
  <si>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</si>
  <si>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</si>
  <si>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</si>
  <si>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</si>
  <si>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</si>
  <si>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</si>
  <si>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</si>
  <si>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</si>
  <si>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</si>
  <si>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</si>
  <si>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</si>
  <si>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</si>
  <si>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</si>
  <si>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</si>
  <si>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</si>
  <si>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</si>
  <si>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</si>
  <si>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</si>
  <si>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</si>
  <si>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</si>
  <si>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</si>
  <si>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</si>
  <si>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</si>
  <si>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</si>
  <si>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</si>
  <si>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</si>
  <si>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</si>
  <si>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</si>
  <si>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</si>
  <si>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</si>
  <si>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</si>
  <si>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</si>
  <si>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</si>
  <si>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</si>
  <si>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</si>
  <si>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</si>
  <si>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</si>
  <si>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</si>
  <si>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</si>
  <si>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</si>
  <si>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</si>
  <si>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</si>
  <si>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</si>
  <si>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</si>
  <si>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</si>
  <si>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</si>
  <si>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</si>
  <si>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</si>
  <si>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</si>
  <si>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</si>
  <si>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</si>
  <si>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</si>
  <si>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</si>
  <si>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</si>
  <si>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</si>
  <si>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</si>
  <si>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</si>
  <si>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</si>
  <si>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</si>
  <si>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</si>
  <si>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</si>
  <si>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</si>
  <si>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</si>
  <si>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</si>
  <si>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</si>
  <si>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</si>
  <si>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</si>
  <si>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</si>
  <si>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</si>
  <si>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</si>
  <si>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</si>
  <si>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</si>
  <si>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</si>
  <si>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</si>
  <si>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</si>
  <si>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</si>
  <si>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</si>
  <si>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</si>
  <si>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</si>
  <si>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</si>
  <si>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</si>
  <si>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</si>
  <si>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</si>
  <si>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</si>
  <si>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</si>
  <si>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</si>
  <si>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</si>
  <si>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</si>
  <si>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</si>
  <si>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</si>
  <si>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</si>
  <si>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</si>
  <si>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</si>
  <si>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</si>
  <si>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</si>
  <si>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</si>
  <si>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</si>
  <si>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</si>
  <si>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</si>
  <si>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</si>
  <si>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</si>
  <si>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</si>
  <si>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</si>
  <si>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</si>
  <si>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</si>
  <si>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</si>
  <si>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</si>
  <si>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</si>
  <si>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</si>
  <si>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</si>
  <si>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</si>
  <si>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</si>
  <si>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</si>
  <si>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</si>
  <si>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</si>
  <si>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</si>
  <si>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</si>
  <si>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</si>
  <si>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</si>
  <si>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</si>
  <si>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</si>
  <si>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</si>
  <si>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</si>
  <si>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</si>
  <si>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</si>
  <si>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</si>
  <si>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</si>
  <si>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</si>
  <si>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</si>
  <si>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</si>
  <si>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</si>
  <si>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</si>
  <si>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</si>
  <si>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</si>
  <si>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</si>
  <si>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</si>
  <si>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</si>
  <si>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</si>
  <si>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</si>
  <si>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</si>
  <si>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</si>
  <si>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</si>
  <si>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</si>
  <si>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</si>
  <si>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</si>
  <si>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</si>
  <si>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</si>
  <si>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</si>
  <si>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</si>
  <si>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</si>
  <si>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</si>
  <si>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</si>
  <si>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</si>
  <si>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</si>
  <si>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</si>
  <si>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</si>
  <si>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</si>
  <si>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</si>
  <si>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</si>
  <si>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</si>
  <si>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</si>
  <si>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</si>
  <si>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</si>
  <si>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</si>
  <si>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</si>
  <si>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</si>
  <si>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</si>
  <si>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</si>
  <si>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</si>
  <si>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</si>
  <si>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</si>
  <si>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</si>
  <si>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</si>
  <si>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</si>
  <si>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</si>
  <si>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</si>
  <si>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</si>
  <si>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</si>
  <si>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</si>
  <si>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</si>
  <si>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</si>
  <si>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</si>
  <si>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</si>
  <si>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</si>
  <si>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</si>
  <si>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</si>
  <si>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</si>
  <si>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</si>
  <si>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</si>
  <si>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</si>
  <si>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</si>
  <si>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</si>
  <si>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</si>
  <si>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</si>
  <si>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</si>
  <si>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</si>
  <si>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</si>
  <si>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</si>
  <si>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</si>
  <si>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</si>
  <si>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</si>
  <si>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</si>
  <si>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</si>
  <si>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</si>
  <si>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</si>
  <si>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</si>
  <si>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</si>
  <si>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</si>
  <si>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</si>
  <si>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</si>
  <si>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</si>
  <si>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</si>
  <si>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</si>
  <si>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</si>
  <si>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</si>
  <si>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</si>
  <si>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</si>
  <si>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</si>
  <si>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</si>
  <si>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</si>
  <si>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</si>
  <si>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</si>
  <si>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</si>
  <si>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</si>
  <si>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</si>
  <si>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</si>
  <si>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</si>
  <si>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</si>
  <si>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</si>
  <si>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</si>
  <si>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</si>
  <si>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</si>
  <si>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</si>
  <si>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</si>
  <si>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</si>
  <si>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</si>
  <si>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</si>
  <si>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</si>
  <si>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</si>
  <si>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</si>
  <si>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</si>
  <si>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</si>
  <si>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</si>
  <si>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</si>
  <si>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</si>
  <si>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</si>
  <si>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</si>
  <si>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</si>
  <si>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</si>
  <si>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</si>
  <si>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</si>
  <si>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</si>
  <si>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</si>
  <si>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</si>
  <si>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</si>
  <si>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</si>
  <si>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</si>
  <si>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</si>
  <si>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</si>
  <si>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</si>
  <si>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</si>
  <si>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</si>
  <si>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</si>
  <si>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</si>
  <si>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</si>
  <si>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</si>
  <si>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</si>
  <si>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</si>
  <si>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</si>
  <si>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</si>
  <si>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</si>
  <si>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</si>
  <si>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</si>
  <si>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</si>
  <si>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</si>
  <si>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</si>
  <si>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</si>
  <si>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</si>
  <si>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</si>
  <si>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</si>
  <si>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</si>
  <si>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</si>
  <si>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</si>
  <si>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</si>
  <si>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</si>
  <si>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</si>
  <si>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</si>
  <si>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</si>
  <si>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</si>
  <si>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</si>
  <si>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</si>
  <si>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</si>
  <si>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</si>
  <si>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</si>
  <si>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</si>
  <si>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</si>
  <si>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</si>
  <si>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</si>
  <si>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</si>
  <si>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</si>
  <si>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</si>
  <si>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</si>
  <si>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</si>
  <si>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</si>
  <si>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</si>
  <si>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</si>
  <si>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</si>
  <si>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</si>
  <si>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</si>
  <si>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</si>
  <si>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</si>
  <si>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</si>
  <si>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</si>
  <si>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</si>
  <si>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</si>
  <si>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</si>
  <si>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</si>
  <si>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</si>
  <si>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</si>
  <si>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</si>
  <si>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</si>
  <si>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</si>
  <si>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</si>
  <si>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</si>
  <si>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</si>
  <si>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</si>
  <si>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</si>
  <si>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</si>
  <si>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</si>
  <si>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</si>
  <si>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</si>
  <si>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</si>
  <si>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</si>
  <si>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</si>
  <si>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</si>
  <si>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</si>
  <si>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</si>
  <si>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</si>
  <si>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</si>
  <si>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</si>
  <si>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</si>
  <si>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</si>
  <si>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</si>
  <si>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</si>
  <si>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</si>
  <si>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</si>
  <si>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</si>
  <si>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</si>
  <si>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</si>
  <si>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</si>
  <si>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</si>
  <si>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</si>
  <si>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</si>
  <si>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</si>
  <si>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</si>
  <si>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</si>
  <si>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</si>
  <si>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</si>
  <si>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</si>
  <si>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</si>
  <si>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</si>
  <si>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</si>
  <si>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</si>
  <si>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</si>
  <si>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</si>
  <si>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</si>
  <si>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</si>
  <si>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</si>
  <si>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</si>
  <si>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</si>
  <si>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</si>
  <si>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</si>
  <si>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</si>
  <si>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</si>
  <si>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</si>
  <si>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</si>
  <si>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</si>
  <si>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</si>
  <si>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</si>
  <si>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</si>
  <si>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</si>
  <si>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</si>
  <si>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</si>
  <si>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</si>
  <si>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</si>
  <si>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</si>
  <si>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</si>
  <si>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</si>
  <si>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</si>
  <si>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</si>
  <si>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</si>
  <si>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</si>
  <si>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</si>
  <si>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</si>
  <si>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</si>
  <si>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</si>
  <si>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</si>
  <si>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</si>
  <si>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</si>
  <si>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</si>
  <si>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</si>
  <si>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</si>
  <si>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</si>
  <si>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</si>
  <si>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</si>
  <si>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</si>
  <si>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</si>
  <si>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</si>
  <si>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</si>
  <si>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</si>
  <si>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</si>
  <si>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</si>
  <si>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</si>
  <si>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</si>
  <si>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</si>
  <si>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</si>
  <si>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</si>
  <si>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</si>
  <si>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</si>
  <si>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</si>
  <si>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</si>
  <si>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</si>
  <si>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</si>
  <si>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</si>
  <si>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</si>
  <si>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</si>
  <si>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</si>
  <si>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</si>
  <si>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</si>
  <si>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</si>
  <si>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</si>
  <si>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</si>
  <si>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</si>
  <si>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</si>
  <si>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</si>
  <si>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</si>
  <si>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</si>
  <si>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</si>
  <si>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</si>
  <si>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</si>
  <si>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</si>
  <si>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</si>
  <si>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</si>
  <si>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</si>
  <si>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</si>
  <si>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</si>
  <si>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</si>
  <si>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</si>
  <si>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</si>
  <si>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</si>
  <si>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</si>
  <si>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</si>
  <si>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</si>
  <si>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</si>
  <si>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</si>
  <si>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</si>
  <si>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</si>
  <si>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</si>
  <si>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</si>
  <si>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</si>
  <si>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</si>
  <si>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</si>
  <si>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</si>
  <si>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</si>
  <si>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</si>
  <si>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</si>
  <si>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</si>
  <si>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</si>
  <si>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</si>
  <si>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</si>
  <si>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</si>
  <si>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</si>
  <si>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</si>
  <si>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</si>
  <si>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</si>
  <si>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</si>
  <si>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</si>
  <si>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</si>
  <si>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</si>
  <si>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</si>
  <si>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</si>
  <si>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</si>
  <si>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</si>
  <si>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</si>
  <si>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</si>
  <si>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</si>
  <si>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</si>
  <si>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</si>
  <si>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</si>
  <si>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</si>
  <si>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</si>
  <si>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</si>
  <si>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</si>
  <si>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</si>
  <si>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</si>
  <si>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</si>
  <si>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</si>
  <si>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</si>
  <si>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</si>
  <si>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</si>
  <si>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</si>
  <si>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</si>
  <si>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</si>
  <si>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</si>
  <si>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</si>
  <si>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</si>
  <si>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</si>
  <si>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</si>
  <si>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</si>
  <si>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</si>
  <si>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</si>
  <si>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</si>
  <si>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</si>
  <si>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</si>
  <si>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</si>
  <si>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</si>
  <si>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</si>
  <si>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</si>
  <si>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</si>
  <si>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</si>
  <si>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</si>
  <si>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</si>
  <si>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</si>
  <si>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</si>
  <si>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</si>
  <si>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</si>
  <si>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</si>
  <si>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</si>
  <si>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</si>
  <si>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</si>
  <si>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</si>
  <si>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</si>
  <si>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</si>
  <si>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</si>
  <si>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</si>
  <si>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</si>
  <si>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</si>
  <si>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</si>
  <si>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</si>
  <si>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</si>
  <si>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</si>
  <si>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</si>
  <si>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</si>
  <si>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</si>
  <si>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</si>
  <si>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</si>
  <si>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</si>
  <si>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</si>
  <si>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</si>
  <si>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</si>
  <si>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</si>
  <si>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</si>
  <si>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</si>
  <si>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</si>
  <si>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</si>
  <si>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</si>
  <si>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</si>
  <si>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</si>
  <si>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</si>
  <si>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</si>
  <si>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</si>
  <si>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</si>
  <si>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</si>
  <si>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</si>
  <si>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</si>
  <si>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</si>
  <si>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</si>
  <si>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</si>
  <si>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</si>
  <si>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</si>
  <si>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</si>
  <si>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</si>
  <si>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</si>
  <si>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</si>
  <si>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</si>
  <si>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</si>
  <si>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</si>
  <si>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</si>
  <si>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</si>
  <si>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</si>
  <si>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</si>
  <si>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</si>
  <si>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</si>
  <si>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</si>
  <si>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</si>
  <si>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</si>
  <si>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</si>
  <si>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</si>
  <si>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</si>
  <si>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</si>
  <si>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</si>
  <si>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</si>
  <si>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</si>
  <si>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</si>
  <si>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</si>
  <si>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</si>
  <si>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</si>
  <si>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</si>
  <si>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</si>
  <si>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</si>
  <si>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</si>
  <si>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</si>
  <si>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</si>
  <si>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</si>
  <si>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</si>
  <si>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</si>
  <si>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</si>
  <si>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</si>
  <si>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</si>
  <si>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</si>
  <si>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</si>
  <si>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</si>
  <si>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</si>
  <si>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</si>
  <si>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</si>
  <si>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</si>
  <si>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</si>
  <si>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</si>
  <si>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</si>
  <si>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</si>
  <si>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</si>
  <si>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</si>
  <si>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</si>
  <si>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</si>
  <si>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</si>
  <si>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</si>
  <si>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</si>
  <si>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</si>
  <si>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</si>
  <si>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</si>
  <si>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</si>
  <si>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</si>
  <si>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</si>
  <si>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</si>
  <si>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</si>
  <si>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</si>
  <si>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</si>
  <si>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</si>
  <si>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</si>
  <si>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</si>
  <si>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</si>
  <si>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</si>
  <si>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</si>
  <si>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</si>
  <si>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</si>
  <si>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</si>
  <si>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</si>
  <si>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</si>
  <si>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</si>
  <si>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</si>
  <si>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</si>
  <si>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</si>
  <si>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</si>
  <si>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</si>
  <si>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</si>
  <si>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</si>
  <si>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</si>
  <si>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</si>
  <si>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</si>
  <si>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</si>
  <si>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</si>
  <si>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</si>
  <si>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</si>
  <si>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</si>
  <si>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</si>
  <si>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</si>
  <si>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</si>
  <si>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</si>
  <si>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</si>
  <si>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</si>
  <si>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</si>
  <si>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</si>
  <si>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</si>
  <si>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</si>
  <si>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</si>
  <si>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</si>
  <si>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</si>
  <si>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</si>
  <si>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</si>
  <si>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</si>
  <si>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</si>
  <si>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</si>
  <si>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</si>
  <si>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</si>
  <si>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</si>
  <si>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</si>
  <si>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</si>
  <si>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</si>
  <si>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</si>
  <si>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</si>
  <si>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</si>
  <si>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</si>
  <si>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</si>
  <si>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</si>
  <si>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</si>
  <si>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</si>
  <si>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</si>
  <si>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</si>
  <si>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</si>
  <si>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</si>
  <si>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</si>
  <si>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</si>
  <si>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</si>
  <si>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</si>
  <si>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</si>
  <si>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</si>
  <si>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</si>
  <si>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</si>
  <si>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</si>
  <si>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</si>
  <si>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</si>
  <si>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</si>
  <si>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</si>
  <si>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</si>
  <si>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</si>
  <si>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</si>
  <si>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</si>
  <si>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</si>
  <si>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</si>
  <si>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</si>
  <si>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</si>
  <si>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</si>
  <si>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</si>
  <si>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</si>
  <si>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</si>
  <si>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</si>
  <si>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</si>
  <si>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</si>
  <si>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</si>
  <si>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</si>
  <si>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</si>
  <si>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</si>
  <si>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</si>
  <si>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</si>
  <si>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</si>
  <si>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</si>
  <si>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</si>
  <si>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</si>
  <si>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</si>
  <si>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</si>
  <si>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</si>
  <si>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</si>
  <si>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</si>
  <si>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</si>
  <si>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</si>
  <si>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</si>
  <si>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</si>
  <si>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</si>
  <si>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</si>
  <si>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</si>
  <si>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</si>
  <si>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</si>
  <si>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</si>
  <si>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</si>
  <si>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</si>
  <si>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</si>
  <si>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</si>
  <si>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</si>
  <si>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</si>
  <si>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</si>
  <si>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</si>
  <si>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</si>
  <si>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</si>
  <si>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</si>
  <si>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</si>
  <si>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</si>
  <si>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</si>
  <si>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</si>
  <si>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</si>
  <si>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</si>
  <si>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</si>
  <si>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</si>
  <si>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</si>
  <si>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</si>
  <si>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</si>
  <si>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</si>
  <si>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</si>
  <si>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</si>
  <si>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</si>
  <si>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</si>
  <si>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</si>
  <si>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</si>
  <si>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</si>
  <si>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</si>
  <si>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</si>
  <si>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</si>
  <si>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</si>
  <si>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</si>
  <si>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</si>
  <si>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</si>
  <si>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</si>
  <si>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</si>
  <si>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</si>
  <si>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</si>
  <si>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</si>
  <si>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</si>
  <si>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</si>
  <si>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</si>
  <si>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</si>
  <si>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</si>
  <si>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</si>
  <si>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</si>
  <si>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</si>
  <si>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</si>
  <si>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</si>
  <si>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</si>
  <si>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</si>
  <si>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</si>
  <si>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</si>
  <si>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</si>
  <si>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</si>
  <si>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</si>
  <si>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</si>
  <si>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</si>
  <si>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</si>
  <si>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</si>
  <si>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</si>
  <si>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</si>
  <si>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</si>
  <si>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</si>
  <si>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</si>
  <si>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</si>
  <si>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</si>
  <si>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</si>
  <si>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</si>
  <si>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</si>
  <si>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</si>
  <si>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</si>
  <si>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</si>
  <si>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</si>
  <si>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</si>
  <si>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</si>
  <si>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</si>
  <si>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</si>
  <si>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</si>
  <si>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</si>
  <si>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</si>
  <si>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</si>
  <si>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</si>
  <si>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</si>
  <si>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</si>
  <si>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</si>
  <si>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</si>
  <si>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</si>
  <si>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</si>
  <si>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</si>
  <si>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</si>
  <si>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</si>
  <si>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</si>
  <si>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</si>
  <si>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</si>
  <si>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</si>
  <si>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</si>
  <si>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</si>
  <si>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</si>
  <si>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</si>
  <si>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</si>
  <si>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</si>
  <si>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</si>
  <si>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</si>
  <si>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</si>
  <si>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</si>
  <si>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</si>
  <si>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</si>
  <si>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</si>
  <si>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</si>
  <si>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</si>
  <si>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</si>
  <si>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</si>
  <si>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</si>
  <si>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</si>
  <si>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</si>
  <si>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</si>
  <si>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</si>
  <si>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</si>
  <si>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</si>
  <si>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</si>
  <si>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</si>
  <si>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</si>
  <si>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</si>
  <si>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</si>
  <si>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</si>
  <si>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</si>
  <si>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</si>
  <si>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</si>
  <si>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</si>
  <si>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</si>
  <si>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</si>
  <si>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</si>
  <si>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</si>
  <si>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</si>
  <si>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</si>
  <si>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</si>
  <si>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</si>
  <si>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</si>
  <si>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</si>
  <si>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</si>
  <si>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</si>
  <si>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</si>
  <si>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</si>
  <si>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</si>
  <si>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</si>
  <si>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</si>
  <si>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</si>
  <si>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</si>
  <si>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</si>
  <si>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</si>
  <si>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</si>
  <si>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</si>
  <si>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</si>
  <si>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</si>
  <si>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</si>
  <si>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</si>
  <si>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</si>
  <si>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</si>
  <si>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</si>
  <si>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</si>
  <si>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</si>
  <si>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</si>
  <si>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</si>
  <si>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</si>
  <si>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</si>
  <si>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</si>
  <si>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</si>
  <si>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</si>
  <si>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</si>
  <si>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</si>
  <si>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</si>
  <si>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</si>
  <si>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</si>
  <si>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</si>
  <si>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</si>
  <si>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</si>
  <si>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</si>
  <si>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</si>
  <si>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</si>
  <si>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</si>
  <si>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</si>
  <si>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</si>
  <si>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</si>
  <si>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</si>
  <si>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</si>
  <si>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</si>
  <si>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</si>
  <si>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</si>
  <si>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</si>
  <si>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</si>
  <si>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</si>
  <si>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</si>
  <si>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</si>
  <si>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</si>
  <si>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</si>
  <si>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</si>
  <si>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</si>
  <si>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</si>
  <si>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</si>
  <si>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</si>
  <si>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</si>
  <si>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</si>
  <si>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</si>
  <si>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</si>
  <si>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</si>
  <si>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</si>
  <si>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</si>
  <si>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</si>
  <si>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</si>
  <si>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</si>
  <si>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</si>
  <si>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</si>
  <si>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</si>
  <si>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</si>
  <si>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</si>
  <si>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</si>
  <si>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</si>
  <si>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</si>
  <si>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</si>
  <si>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</si>
  <si>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</si>
  <si>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</si>
  <si>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</si>
  <si>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</si>
  <si>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</si>
  <si>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</si>
  <si>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</si>
  <si>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</si>
  <si>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</si>
  <si>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</si>
  <si>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</si>
  <si>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</si>
  <si>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</si>
  <si>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</si>
  <si>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</si>
  <si>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</si>
  <si>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</si>
  <si>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</si>
  <si>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</si>
  <si>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</si>
  <si>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</si>
  <si>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</si>
  <si>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</si>
  <si>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</si>
  <si>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</si>
  <si>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</si>
  <si>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</si>
  <si>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</si>
  <si>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</si>
  <si>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</si>
  <si>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</si>
  <si>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</si>
  <si>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</si>
  <si>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</si>
  <si>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</si>
  <si>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</si>
  <si>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</si>
  <si>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</si>
  <si>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</si>
  <si>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</si>
  <si>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</si>
  <si>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</si>
  <si>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</si>
  <si>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</si>
  <si>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</si>
  <si>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</si>
  <si>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</si>
  <si>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</si>
  <si>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</si>
  <si>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</si>
  <si>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</si>
  <si>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</si>
  <si>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</si>
  <si>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</si>
  <si>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</si>
  <si>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</si>
  <si>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</si>
  <si>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</si>
  <si>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</si>
  <si>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</si>
  <si>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</si>
  <si>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</si>
  <si>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</si>
  <si>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</si>
  <si>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</si>
  <si>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</si>
  <si>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</si>
  <si>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</si>
  <si>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</si>
  <si>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</si>
  <si>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</si>
  <si>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</si>
  <si>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</si>
  <si>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</si>
  <si>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</si>
  <si>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</si>
  <si>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</si>
  <si>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</si>
  <si>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</si>
  <si>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</si>
  <si>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</si>
  <si>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</si>
  <si>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</si>
  <si>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</si>
  <si>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</si>
  <si>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</si>
  <si>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</si>
  <si>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</si>
  <si>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</si>
  <si>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</si>
  <si>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</si>
  <si>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</si>
  <si>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</si>
  <si>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</si>
  <si>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</si>
  <si>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</si>
  <si>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</si>
  <si>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</si>
  <si>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</si>
  <si>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</si>
  <si>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</si>
  <si>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</si>
  <si>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</si>
  <si>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</si>
  <si>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</si>
  <si>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</si>
  <si>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</si>
  <si>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</si>
  <si>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</si>
  <si>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</si>
  <si>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</si>
  <si>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</si>
  <si>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</si>
  <si>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</si>
  <si>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</si>
  <si>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</si>
  <si>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</si>
  <si>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</si>
  <si>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</si>
  <si>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</si>
  <si>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</si>
  <si>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</si>
  <si>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</si>
  <si>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</si>
  <si>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</si>
  <si>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</si>
  <si>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</si>
  <si>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</si>
  <si>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</si>
  <si>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</si>
  <si>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</si>
  <si>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</si>
  <si>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</si>
  <si>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</si>
  <si>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</si>
  <si>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</si>
  <si>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</si>
  <si>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</si>
  <si>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</si>
  <si>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</si>
  <si>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</si>
  <si>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</si>
  <si>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</si>
  <si>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</si>
  <si>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</si>
  <si>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</si>
  <si>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</si>
  <si>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</si>
  <si>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</si>
  <si>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</si>
  <si>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</si>
  <si>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</si>
  <si>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</si>
  <si>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</si>
  <si>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</si>
  <si>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</si>
  <si>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</si>
  <si>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</si>
  <si>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</si>
  <si>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</si>
  <si>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</si>
  <si>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</si>
  <si>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</si>
  <si>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</si>
  <si>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</si>
  <si>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</si>
  <si>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</si>
  <si>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</si>
  <si>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</si>
  <si>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</si>
  <si>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</si>
  <si>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</si>
  <si>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</si>
  <si>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</si>
  <si>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</si>
  <si>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</si>
  <si>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</si>
  <si>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</si>
  <si>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</si>
  <si>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</si>
  <si>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</si>
  <si>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</si>
  <si>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</si>
  <si>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</si>
  <si>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</si>
  <si>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</si>
  <si>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</si>
  <si>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</si>
  <si>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</si>
  <si>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</si>
  <si>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</si>
  <si>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</si>
  <si>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</si>
  <si>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</si>
  <si>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</si>
  <si>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</si>
  <si>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</si>
  <si>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</si>
  <si>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</si>
  <si>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</si>
  <si>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</si>
  <si>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</si>
  <si>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</si>
  <si>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</si>
  <si>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</si>
  <si>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</si>
  <si>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</si>
  <si>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</si>
  <si>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</si>
  <si>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</si>
  <si>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</si>
  <si>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</si>
  <si>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</si>
  <si>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</si>
  <si>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</si>
  <si>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</si>
  <si>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</si>
  <si>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</si>
  <si>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</si>
  <si>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</si>
  <si>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</si>
  <si>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</si>
  <si>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</si>
  <si>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</si>
  <si>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</si>
  <si>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</si>
  <si>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</si>
  <si>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</si>
  <si>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</si>
  <si>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</si>
  <si>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</si>
  <si>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</si>
  <si>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</si>
  <si>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</si>
  <si>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</si>
  <si>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</si>
  <si>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</si>
  <si>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</si>
  <si>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</si>
  <si>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</si>
  <si>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</si>
  <si>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</si>
  <si>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</si>
  <si>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</si>
  <si>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</si>
  <si>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</si>
  <si>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</si>
  <si>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</si>
  <si>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</si>
  <si>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</si>
  <si>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</si>
  <si>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</si>
  <si>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</si>
  <si>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</si>
  <si>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</si>
  <si>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</si>
  <si>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</si>
  <si>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</si>
  <si>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</si>
  <si>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</si>
  <si>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</si>
  <si>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</si>
  <si>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</si>
  <si>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</si>
  <si>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</si>
  <si>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</si>
  <si>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</si>
  <si>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</si>
  <si>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</si>
  <si>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</si>
  <si>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</si>
  <si>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</si>
  <si>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</si>
  <si>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</si>
  <si>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</si>
  <si>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</si>
  <si>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</si>
  <si>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</si>
  <si>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</si>
  <si>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</si>
  <si>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</si>
  <si>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</si>
  <si>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</si>
  <si>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</si>
  <si>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</si>
  <si>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</si>
  <si>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</si>
  <si>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</si>
  <si>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</si>
  <si>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</si>
  <si>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</si>
  <si>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</si>
  <si>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</si>
  <si>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</si>
  <si>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</si>
  <si>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</si>
  <si>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</si>
  <si>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</si>
  <si>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</si>
  <si>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</si>
  <si>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</si>
  <si>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</si>
  <si>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</si>
  <si>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</si>
  <si>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</si>
  <si>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</si>
  <si>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</si>
  <si>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</si>
  <si>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</si>
  <si>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</si>
  <si>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</si>
  <si>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</si>
  <si>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</si>
  <si>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</si>
  <si>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</si>
  <si>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</si>
  <si>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</si>
  <si>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</si>
  <si>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</si>
  <si>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</si>
  <si>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</si>
  <si>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</si>
  <si>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</si>
  <si>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</si>
  <si>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</si>
  <si>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</si>
  <si>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</si>
  <si>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</si>
  <si>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</si>
  <si>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</si>
  <si>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</si>
  <si>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</si>
  <si>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</si>
  <si>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</si>
  <si>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</si>
  <si>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</si>
  <si>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</si>
  <si>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</si>
  <si>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</si>
  <si>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</si>
  <si>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</si>
  <si>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</si>
  <si>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</si>
  <si>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</si>
  <si>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</si>
  <si>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</si>
  <si>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</si>
  <si>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</si>
  <si>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</si>
  <si>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</si>
  <si>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</si>
  <si>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</si>
  <si>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</si>
  <si>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</si>
  <si>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</si>
  <si>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</si>
  <si>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</si>
  <si>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</si>
  <si>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</si>
  <si>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</si>
  <si>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</si>
  <si>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</si>
  <si>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</si>
  <si>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</si>
  <si>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</si>
  <si>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</si>
  <si>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</si>
  <si>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</si>
  <si>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</si>
  <si>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</si>
  <si>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</si>
  <si>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</si>
  <si>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</si>
  <si>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</si>
  <si>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</si>
  <si>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</si>
  <si>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</si>
  <si>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</si>
  <si>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</si>
  <si>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</si>
  <si>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</si>
  <si>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</si>
  <si>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</si>
  <si>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</si>
  <si>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</si>
  <si>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</si>
  <si>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</si>
  <si>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</si>
  <si>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</si>
  <si>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</si>
  <si>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</si>
  <si>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</si>
  <si>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</si>
  <si>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</si>
  <si>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</si>
  <si>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</si>
  <si>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</si>
  <si>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</si>
  <si>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</si>
  <si>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</si>
  <si>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</si>
  <si>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</si>
  <si>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</si>
  <si>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</si>
  <si>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</si>
  <si>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</si>
  <si>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</si>
  <si>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</si>
  <si>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</si>
  <si>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</si>
  <si>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</si>
  <si>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</si>
  <si>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</si>
  <si>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</si>
  <si>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</si>
  <si>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</si>
  <si>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</si>
  <si>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</si>
  <si>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</si>
  <si>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</si>
  <si>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</si>
  <si>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</si>
  <si>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</si>
  <si>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</si>
  <si>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</si>
  <si>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</si>
  <si>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</si>
  <si>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</si>
  <si>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</si>
  <si>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</si>
  <si>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</si>
  <si>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</si>
  <si>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</si>
  <si>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</si>
  <si>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</si>
  <si>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</si>
  <si>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</si>
  <si>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</si>
  <si>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</si>
  <si>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</si>
  <si>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</si>
  <si>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</si>
  <si>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</si>
  <si>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</si>
  <si>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</si>
  <si>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</si>
  <si>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</si>
  <si>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</si>
  <si>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</si>
  <si>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</si>
  <si>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</si>
  <si>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</si>
  <si>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</si>
  <si>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</si>
  <si>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</si>
  <si>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</si>
  <si>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</si>
  <si>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</si>
  <si>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</si>
  <si>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</si>
  <si>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</si>
  <si>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</si>
  <si>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</si>
  <si>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</si>
  <si>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</si>
  <si>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</si>
  <si>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</si>
  <si>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</si>
  <si>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</si>
  <si>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</si>
  <si>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</si>
  <si>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</si>
  <si>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</si>
  <si>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</si>
  <si>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</si>
  <si>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</si>
  <si>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</si>
  <si>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</si>
  <si>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</si>
  <si>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</si>
  <si>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</si>
  <si>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</si>
  <si>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</si>
  <si>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</si>
  <si>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</si>
  <si>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</si>
  <si>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</si>
  <si>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</si>
  <si>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</si>
  <si>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</si>
  <si>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</si>
  <si>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</si>
  <si>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</si>
  <si>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</si>
  <si>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</si>
  <si>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</si>
  <si>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</si>
  <si>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</si>
  <si>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</si>
  <si>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</si>
  <si>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</si>
  <si>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</si>
  <si>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</si>
  <si>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</si>
  <si>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</si>
  <si>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</si>
  <si>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</si>
  <si>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</si>
  <si>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</si>
  <si>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</si>
  <si>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</si>
  <si>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</si>
  <si>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</si>
  <si>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</si>
  <si>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</si>
  <si>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</si>
  <si>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</si>
  <si>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</si>
  <si>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</si>
  <si>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</si>
  <si>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</si>
  <si>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</si>
  <si>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</si>
  <si>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</si>
  <si>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</si>
  <si>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</si>
  <si>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</si>
  <si>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</si>
  <si>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</si>
  <si>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</si>
  <si>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</si>
  <si>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</si>
  <si>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</si>
  <si>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</si>
  <si>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</si>
  <si>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</si>
  <si>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</si>
  <si>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</si>
  <si>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</si>
  <si>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</si>
  <si>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</si>
  <si>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</si>
  <si>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</si>
  <si>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</si>
  <si>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</si>
  <si>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</si>
  <si>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</si>
  <si>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</si>
  <si>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</si>
  <si>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</si>
  <si>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</si>
  <si>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</si>
  <si>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</si>
  <si>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</si>
  <si>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</si>
  <si>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</si>
  <si>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</si>
  <si>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</si>
  <si>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</si>
  <si>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</si>
  <si>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</si>
  <si>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</si>
  <si>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</si>
  <si>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</si>
  <si>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</si>
  <si>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</si>
  <si>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</si>
  <si>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</si>
  <si>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</si>
  <si>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</si>
  <si>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</si>
  <si>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</si>
  <si>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</si>
  <si>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</si>
  <si>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</si>
  <si>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</si>
  <si>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</si>
  <si>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</si>
  <si>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</si>
  <si>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</si>
  <si>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</si>
  <si>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</si>
  <si>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</si>
  <si>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</si>
  <si>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</si>
  <si>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</si>
  <si>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</si>
  <si>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</si>
  <si>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</si>
  <si>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</si>
  <si>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</si>
  <si>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</si>
  <si>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</si>
  <si>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</si>
  <si>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</si>
  <si>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</si>
  <si>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</si>
  <si>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</si>
  <si>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</si>
  <si>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</si>
  <si>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</si>
  <si>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</si>
  <si>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</si>
  <si>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</si>
  <si>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</si>
  <si>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</si>
  <si>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</si>
  <si>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</si>
  <si>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</si>
  <si>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</si>
  <si>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</si>
  <si>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</si>
  <si>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</si>
  <si>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</si>
  <si>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</si>
  <si>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</si>
  <si>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</si>
  <si>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</si>
  <si>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</si>
  <si>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</si>
  <si>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</si>
  <si>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</si>
  <si>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</si>
  <si>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</si>
  <si>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</si>
  <si>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</si>
  <si>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</si>
  <si>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</si>
  <si>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</si>
  <si>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</si>
  <si>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</si>
  <si>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</si>
  <si>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</si>
  <si>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</si>
  <si>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</si>
  <si>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</si>
  <si>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</si>
  <si>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</si>
  <si>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</si>
  <si>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</si>
  <si>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</si>
  <si>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</si>
  <si>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</si>
  <si>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</si>
  <si>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</si>
  <si>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</si>
  <si>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</si>
  <si>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</si>
  <si>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</si>
  <si>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</si>
  <si>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</si>
  <si>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</si>
  <si>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</si>
  <si>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</si>
  <si>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</si>
  <si>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</si>
  <si>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</si>
  <si>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</si>
  <si>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</si>
  <si>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</si>
  <si>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</si>
  <si>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</si>
  <si>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</si>
  <si>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</si>
  <si>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</si>
  <si>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</si>
  <si>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</si>
  <si>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</si>
  <si>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</si>
  <si>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</si>
  <si>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</si>
  <si>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</si>
  <si>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</si>
  <si>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</si>
  <si>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</si>
  <si>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</si>
  <si>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</si>
  <si>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</si>
  <si>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</si>
  <si>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</si>
  <si>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</si>
  <si>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</si>
  <si>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</si>
  <si>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</si>
  <si>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</si>
  <si>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</si>
  <si>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</si>
  <si>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</si>
  <si>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</si>
  <si>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</si>
  <si>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</si>
  <si>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</si>
  <si>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</si>
  <si>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</si>
  <si>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</si>
  <si>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</si>
  <si>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</si>
  <si>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</si>
  <si>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</si>
  <si>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</si>
  <si>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</si>
  <si>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</si>
  <si>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</si>
  <si>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</si>
  <si>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</si>
  <si>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</si>
  <si>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</si>
  <si>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</si>
  <si>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</si>
  <si>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</si>
  <si>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</si>
  <si>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</si>
  <si>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</si>
  <si>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</si>
  <si>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</si>
  <si>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</si>
  <si>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</si>
  <si>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</si>
  <si>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</si>
  <si>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</si>
  <si>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</si>
  <si>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</si>
  <si>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</si>
  <si>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</si>
  <si>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</si>
  <si>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</si>
  <si>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</si>
  <si>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</si>
  <si>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</si>
  <si>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</si>
  <si>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</si>
  <si>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</si>
  <si>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</si>
  <si>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</si>
  <si>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</si>
  <si>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</si>
  <si>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</si>
  <si>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</si>
  <si>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</si>
  <si>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</si>
  <si>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</si>
  <si>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</si>
  <si>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</si>
  <si>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</si>
  <si>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</si>
  <si>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</si>
  <si>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</si>
  <si>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</si>
  <si>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</si>
  <si>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</si>
  <si>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</si>
  <si>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</si>
  <si>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</si>
  <si>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</si>
  <si>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</si>
  <si>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</si>
  <si>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</si>
  <si>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</si>
  <si>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</si>
  <si>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</si>
  <si>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</si>
  <si>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</si>
  <si>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</si>
  <si>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</si>
  <si>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</si>
  <si>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</si>
  <si>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</si>
  <si>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</si>
  <si>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</si>
  <si>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</si>
  <si>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</si>
  <si>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</si>
  <si>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</si>
  <si>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</si>
  <si>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</si>
  <si>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</si>
  <si>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</si>
  <si>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</si>
  <si>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</si>
  <si>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</si>
  <si>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</si>
  <si>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</si>
  <si>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</si>
  <si>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</si>
  <si>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</si>
  <si>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</si>
  <si>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</si>
  <si>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</si>
  <si>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</si>
  <si>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</si>
  <si>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</si>
  <si>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</si>
  <si>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</si>
  <si>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</si>
  <si>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</si>
  <si>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</si>
  <si>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</si>
  <si>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</si>
  <si>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</si>
  <si>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</si>
  <si>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</si>
  <si>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</si>
  <si>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</si>
  <si>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</si>
  <si>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</si>
  <si>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</si>
  <si>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</si>
  <si>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</si>
  <si>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</si>
  <si>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</si>
  <si>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</si>
  <si>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</si>
  <si>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</si>
  <si>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</si>
  <si>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</si>
  <si>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</si>
  <si>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</si>
  <si>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</si>
  <si>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</si>
  <si>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</si>
  <si>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</si>
  <si>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</si>
  <si>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</si>
  <si>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</si>
  <si>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</si>
  <si>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</si>
  <si>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</si>
  <si>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</si>
  <si>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</si>
  <si>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</si>
  <si>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</si>
  <si>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</si>
  <si>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</si>
  <si>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</si>
  <si>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</si>
  <si>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</si>
  <si>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</si>
  <si>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</si>
  <si>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</si>
  <si>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</si>
  <si>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</si>
  <si>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</si>
  <si>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</si>
  <si>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</si>
  <si>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</si>
  <si>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</si>
  <si>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</si>
  <si>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</si>
  <si>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</si>
  <si>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</si>
  <si>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</si>
  <si>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</si>
  <si>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</si>
  <si>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</si>
  <si>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</si>
  <si>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</si>
  <si>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</si>
  <si>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</si>
  <si>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</si>
  <si>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</si>
  <si>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</si>
  <si>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</si>
  <si>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</si>
  <si>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</si>
  <si>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</si>
  <si>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</si>
  <si>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</si>
  <si>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</si>
  <si>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</si>
  <si>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</si>
  <si>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</si>
  <si>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</si>
  <si>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</si>
  <si>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</si>
  <si>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</si>
  <si>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</si>
  <si>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</si>
  <si>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</si>
  <si>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</si>
  <si>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</si>
  <si>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</si>
  <si>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</si>
  <si>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</si>
  <si>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</si>
  <si>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</si>
  <si>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</si>
  <si>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</si>
  <si>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</si>
  <si>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</si>
  <si>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</si>
  <si>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</si>
  <si>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</si>
  <si>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</si>
  <si>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</si>
  <si>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</si>
  <si>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</si>
  <si>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</si>
  <si>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</si>
  <si>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</si>
  <si>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</si>
  <si>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</si>
  <si>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</si>
  <si>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</si>
  <si>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</si>
  <si>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</si>
  <si>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</si>
  <si>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</si>
  <si>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</si>
  <si>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</si>
  <si>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</si>
  <si>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</si>
  <si>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</si>
  <si>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</si>
  <si>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</si>
  <si>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</si>
  <si>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</si>
  <si>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</si>
  <si>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</si>
  <si>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</si>
  <si>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</si>
  <si>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</si>
  <si>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</si>
  <si>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</si>
  <si>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</si>
  <si>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</si>
  <si>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</si>
  <si>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</si>
  <si>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</si>
  <si>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</si>
  <si>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</si>
  <si>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</si>
  <si>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</si>
  <si>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</si>
  <si>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</si>
  <si>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</si>
  <si>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</si>
  <si>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</si>
  <si>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</si>
  <si>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</si>
  <si>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</si>
  <si>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</si>
  <si>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</si>
  <si>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</si>
  <si>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</si>
  <si>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</si>
  <si>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</si>
  <si>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</si>
  <si>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</si>
  <si>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</si>
  <si>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</si>
  <si>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</si>
  <si>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</si>
  <si>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</si>
  <si>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</si>
  <si>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</si>
  <si>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</si>
  <si>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</si>
  <si>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</si>
  <si>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</si>
  <si>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</si>
  <si>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</si>
  <si>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</si>
  <si>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</si>
  <si>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</si>
  <si>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</si>
  <si>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</si>
  <si>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</si>
  <si>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</si>
  <si>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</si>
  <si>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</si>
  <si>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</si>
  <si>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</si>
  <si>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</si>
  <si>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</si>
  <si>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</si>
  <si>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</si>
  <si>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</si>
  <si>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</si>
  <si>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</si>
  <si>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</si>
  <si>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</si>
  <si>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</si>
  <si>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</si>
  <si>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</si>
  <si>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</si>
  <si>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</si>
  <si>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</si>
  <si>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</si>
  <si>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</si>
  <si>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</si>
  <si>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</si>
  <si>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</si>
  <si>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</si>
  <si>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</si>
  <si>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</si>
  <si>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</si>
  <si>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</si>
  <si>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</si>
  <si>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</si>
  <si>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</si>
  <si>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</si>
  <si>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</si>
  <si>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</si>
  <si>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</si>
  <si>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</si>
  <si>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</si>
  <si>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</si>
  <si>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</si>
  <si>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</si>
  <si>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</si>
  <si>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</si>
  <si>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</si>
  <si>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</si>
  <si>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</si>
  <si>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</si>
  <si>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</si>
  <si>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</si>
  <si>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</si>
  <si>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</si>
  <si>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</si>
  <si>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</si>
  <si>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</si>
  <si>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</si>
  <si>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</si>
  <si>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</si>
  <si>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</si>
  <si>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</si>
  <si>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</si>
  <si>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</si>
  <si>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</si>
  <si>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</si>
  <si>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</si>
  <si>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</si>
  <si>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</si>
  <si>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</si>
  <si>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</si>
  <si>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</si>
  <si>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</si>
  <si>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</si>
  <si>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</si>
  <si>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</si>
  <si>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</si>
  <si>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</si>
  <si>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</si>
  <si>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</si>
  <si>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</si>
  <si>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</si>
  <si>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</si>
  <si>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</si>
  <si>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</si>
  <si>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</si>
  <si>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</si>
  <si>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</si>
  <si>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</si>
  <si>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</si>
  <si>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</si>
  <si>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</si>
  <si>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</si>
  <si>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</si>
  <si>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</si>
  <si>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</si>
  <si>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</si>
  <si>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</si>
  <si>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</si>
  <si>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</si>
  <si>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</si>
  <si>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</si>
  <si>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</si>
  <si>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</si>
  <si>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</si>
  <si>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</si>
  <si>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</si>
  <si>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</si>
  <si>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</si>
  <si>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</si>
  <si>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</si>
  <si>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</si>
  <si>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</si>
  <si>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</si>
  <si>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</si>
  <si>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</si>
  <si>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</si>
  <si>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</si>
  <si>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</si>
  <si>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</si>
  <si>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</si>
  <si>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</si>
  <si>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</si>
  <si>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</si>
  <si>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</si>
  <si>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</si>
  <si>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</si>
  <si>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</si>
  <si>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</si>
  <si>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</si>
  <si>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</si>
  <si>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</si>
  <si>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</si>
  <si>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</si>
  <si>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</si>
  <si>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</si>
  <si>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</si>
  <si>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</si>
  <si>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</si>
  <si>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</si>
  <si>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</si>
  <si>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</si>
  <si>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</si>
  <si>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</si>
  <si>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</si>
  <si>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</si>
  <si>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</si>
  <si>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</si>
  <si>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</si>
  <si>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</si>
  <si>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</si>
  <si>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</si>
  <si>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</si>
  <si>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</si>
  <si>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</si>
  <si>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</si>
  <si>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</si>
  <si>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</si>
  <si>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</si>
  <si>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</si>
  <si>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</si>
  <si>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</si>
  <si>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</si>
  <si>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</si>
  <si>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</si>
  <si>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</si>
  <si>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</si>
  <si>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</si>
  <si>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</si>
  <si>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</si>
  <si>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</si>
  <si>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</si>
  <si>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</si>
  <si>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</si>
  <si>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</si>
  <si>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</si>
  <si>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</si>
  <si>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</si>
  <si>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</si>
  <si>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</si>
  <si>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</si>
  <si>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</si>
  <si>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</si>
  <si>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</si>
  <si>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</si>
  <si>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</si>
  <si>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</si>
  <si>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</si>
  <si>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</si>
  <si>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</si>
  <si>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</si>
  <si>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</si>
  <si>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</si>
  <si>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</si>
  <si>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</si>
  <si>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</si>
  <si>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</si>
  <si>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</si>
  <si>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</si>
  <si>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</si>
  <si>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</si>
  <si>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</si>
  <si>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</si>
  <si>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</si>
  <si>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</si>
  <si>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</si>
  <si>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</si>
  <si>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</si>
  <si>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</si>
  <si>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</si>
  <si>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</si>
  <si>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</si>
  <si>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</si>
  <si>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</si>
  <si>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</si>
  <si>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</si>
  <si>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</si>
  <si>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</si>
  <si>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</si>
  <si>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</si>
  <si>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</si>
  <si>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</si>
  <si>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</si>
  <si>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</si>
  <si>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</si>
  <si>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</si>
  <si>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</si>
  <si>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</si>
  <si>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</si>
  <si>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</si>
  <si>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</si>
  <si>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</si>
  <si>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</si>
  <si>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</si>
  <si>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</si>
  <si>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</si>
  <si>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</si>
  <si>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</si>
  <si>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</si>
  <si>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</si>
  <si>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</si>
  <si>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</si>
  <si>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</si>
  <si>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</si>
  <si>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</si>
  <si>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</si>
  <si>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</si>
  <si>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</si>
  <si>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</si>
  <si>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</si>
  <si>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</si>
  <si>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</si>
  <si>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</si>
  <si>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</si>
  <si>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</si>
  <si>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</si>
  <si>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</si>
  <si>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</si>
  <si>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</si>
  <si>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</si>
  <si>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</si>
  <si>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</si>
  <si>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</si>
  <si>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</si>
  <si>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</si>
  <si>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</si>
  <si>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</si>
  <si>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</si>
  <si>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</si>
  <si>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</si>
  <si>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</si>
  <si>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</si>
  <si>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</si>
  <si>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</si>
  <si>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</si>
  <si>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</si>
  <si>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</si>
  <si>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</si>
  <si>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</si>
  <si>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</si>
  <si>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</si>
  <si>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</si>
  <si>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</si>
  <si>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</si>
  <si>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</si>
  <si>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</si>
  <si>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</si>
  <si>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</si>
  <si>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</si>
  <si>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</si>
  <si>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</si>
  <si>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</si>
  <si>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</si>
  <si>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</si>
  <si>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</si>
  <si>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</si>
  <si>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</si>
  <si>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</si>
  <si>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</si>
  <si>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</si>
  <si>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</si>
  <si>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</si>
  <si>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</si>
  <si>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</si>
  <si>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</si>
  <si>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</si>
  <si>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</si>
  <si>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</si>
  <si>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</si>
  <si>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</si>
  <si>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</si>
  <si>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</si>
  <si>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</si>
  <si>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</si>
  <si>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</si>
  <si>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</si>
  <si>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</si>
  <si>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</si>
  <si>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</si>
  <si>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</si>
  <si>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</si>
  <si>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</si>
  <si>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</si>
  <si>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</si>
  <si>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</si>
  <si>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</si>
  <si>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</si>
  <si>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</si>
  <si>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</si>
  <si>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</si>
  <si>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</si>
  <si>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</si>
  <si>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</si>
  <si>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</si>
  <si>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</si>
  <si>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</si>
  <si>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</si>
  <si>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</si>
  <si>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</si>
  <si>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</si>
  <si>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</si>
  <si>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</si>
  <si>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</si>
  <si>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</si>
  <si>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</si>
  <si>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</si>
  <si>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</si>
  <si>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</si>
  <si>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</si>
  <si>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</si>
  <si>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</si>
  <si>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</si>
  <si>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</si>
  <si>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</si>
  <si>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</si>
  <si>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</si>
  <si>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</si>
  <si>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</si>
  <si>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</si>
  <si>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</si>
  <si>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</si>
  <si>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</si>
  <si>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</si>
  <si>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</si>
  <si>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</si>
  <si>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</si>
  <si>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</si>
  <si>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</si>
  <si>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</si>
  <si>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</si>
  <si>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</si>
  <si>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</si>
  <si>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</si>
  <si>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</si>
  <si>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</si>
  <si>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</si>
  <si>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</si>
  <si>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</si>
  <si>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</si>
  <si>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</si>
  <si>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</si>
  <si>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</si>
  <si>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</si>
  <si>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</si>
  <si>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</si>
  <si>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</si>
  <si>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</si>
  <si>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</si>
  <si>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</si>
  <si>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</si>
  <si>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</si>
  <si>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</si>
  <si>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</si>
  <si>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</si>
  <si>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</si>
  <si>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</si>
  <si>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</si>
  <si>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</si>
  <si>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</si>
  <si>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</si>
  <si>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</si>
  <si>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</si>
  <si>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</si>
  <si>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</si>
  <si>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</si>
  <si>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</si>
  <si>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</si>
  <si>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</si>
  <si>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</si>
  <si>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</si>
  <si>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</si>
  <si>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</si>
  <si>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</si>
  <si>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</si>
  <si>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</si>
  <si>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</si>
  <si>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</si>
  <si>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</si>
  <si>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</si>
  <si>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</si>
  <si>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</si>
  <si>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</si>
  <si>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</si>
  <si>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</si>
  <si>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</si>
  <si>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</si>
  <si>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</si>
  <si>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</si>
  <si>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</si>
  <si>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</si>
  <si>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</si>
  <si>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</si>
  <si>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</si>
  <si>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</si>
  <si>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</si>
  <si>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</si>
  <si>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</si>
  <si>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</si>
  <si>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</si>
  <si>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</si>
  <si>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</si>
  <si>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</si>
  <si>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</si>
  <si>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</si>
  <si>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</si>
  <si>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</si>
  <si>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</si>
  <si>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</si>
  <si>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</si>
  <si>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</si>
  <si>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</si>
  <si>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</si>
  <si>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</si>
  <si>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</si>
  <si>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</si>
  <si>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</si>
  <si>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</si>
  <si>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</si>
  <si>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</si>
  <si>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</si>
  <si>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</si>
  <si>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</si>
  <si>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</si>
  <si>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</si>
  <si>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</si>
  <si>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</si>
  <si>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</si>
  <si>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</si>
  <si>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</si>
  <si>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</si>
  <si>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</si>
  <si>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</si>
  <si>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</si>
  <si>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</si>
  <si>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</si>
  <si>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</si>
  <si>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</si>
  <si>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</si>
  <si>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</si>
  <si>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</si>
  <si>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</si>
  <si>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</si>
  <si>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</si>
  <si>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</si>
  <si>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</si>
  <si>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</si>
  <si>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</si>
  <si>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</si>
  <si>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</si>
  <si>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</si>
  <si>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</si>
  <si>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</si>
  <si>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</si>
  <si>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</si>
  <si>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</si>
  <si>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</si>
  <si>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</si>
  <si>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</si>
  <si>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</si>
  <si>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</si>
  <si>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</si>
  <si>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</si>
  <si>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</si>
  <si>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</si>
  <si>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</si>
  <si>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</si>
  <si>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</si>
  <si>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</si>
  <si>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</si>
  <si>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</si>
  <si>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</si>
  <si>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</si>
  <si>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</si>
  <si>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</si>
  <si>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</si>
  <si>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</si>
  <si>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</si>
  <si>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</si>
  <si>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</si>
  <si>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</si>
  <si>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</si>
  <si>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</si>
  <si>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</si>
  <si>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</si>
  <si>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</si>
  <si>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</si>
  <si>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</si>
  <si>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</si>
  <si>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</si>
  <si>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</si>
  <si>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</si>
  <si>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</si>
  <si>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</si>
  <si>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</si>
  <si>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</si>
  <si>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</si>
  <si>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</si>
  <si>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</si>
  <si>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</si>
  <si>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</si>
  <si>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</si>
  <si>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</si>
  <si>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</si>
  <si>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</si>
  <si>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</si>
  <si>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</si>
  <si>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</si>
  <si>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</si>
  <si>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</si>
  <si>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</si>
  <si>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</si>
  <si>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</si>
  <si>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</si>
  <si>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</si>
  <si>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</si>
  <si>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</si>
  <si>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</si>
  <si>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</si>
  <si>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</si>
  <si>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</si>
  <si>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</si>
  <si>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</si>
  <si>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</si>
  <si>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</si>
  <si>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</si>
  <si>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</si>
  <si>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</si>
  <si>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</si>
  <si>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</si>
  <si>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</si>
  <si>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</si>
  <si>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</si>
  <si>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</si>
  <si>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</si>
  <si>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</si>
  <si>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</si>
  <si>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</si>
  <si>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</si>
  <si>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</si>
  <si>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</si>
  <si>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</si>
  <si>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</si>
  <si>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</si>
  <si>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</si>
  <si>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</si>
  <si>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</si>
  <si>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</si>
  <si>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</si>
  <si>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</si>
  <si>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</si>
  <si>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</si>
  <si>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</si>
  <si>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</si>
  <si>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</si>
  <si>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</si>
  <si>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</si>
  <si>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</si>
  <si>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</si>
  <si>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</si>
  <si>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</si>
  <si>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</si>
  <si>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</si>
  <si>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</si>
  <si>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</si>
  <si>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</si>
  <si>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</si>
  <si>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</si>
  <si>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</si>
  <si>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</si>
  <si>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</si>
  <si>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</si>
  <si>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</si>
  <si>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</si>
  <si>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</si>
  <si>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</si>
  <si>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</si>
  <si>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</si>
  <si>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</si>
  <si>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</si>
  <si>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</si>
  <si>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</si>
  <si>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</si>
  <si>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</si>
  <si>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</si>
  <si>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</si>
  <si>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</si>
  <si>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</si>
  <si>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</si>
  <si>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</si>
  <si>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</si>
  <si>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</si>
  <si>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</si>
  <si>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</si>
  <si>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</si>
  <si>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</si>
  <si>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</si>
  <si>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</si>
  <si>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</si>
  <si>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</si>
  <si>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</si>
  <si>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</si>
  <si>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</si>
  <si>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</si>
  <si>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</si>
  <si>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</si>
  <si>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</si>
  <si>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</si>
  <si>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</si>
  <si>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</si>
  <si>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</si>
  <si>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</si>
  <si>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</si>
  <si>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</si>
  <si>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</si>
  <si>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</si>
  <si>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</si>
  <si>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</si>
  <si>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</si>
  <si>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</si>
  <si>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</si>
  <si>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</si>
  <si>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</si>
  <si>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</si>
  <si>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</si>
  <si>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</si>
  <si>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</si>
  <si>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</si>
  <si>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</si>
  <si>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</si>
  <si>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</si>
  <si>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</si>
  <si>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</si>
  <si>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</si>
  <si>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</si>
  <si>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</si>
  <si>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</si>
  <si>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</si>
  <si>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</si>
  <si>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</si>
  <si>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</si>
  <si>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</si>
  <si>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</si>
  <si>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</si>
  <si>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</si>
  <si>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</si>
  <si>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</si>
  <si>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</si>
  <si>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</si>
  <si>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</si>
  <si>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</si>
  <si>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</si>
  <si>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</si>
  <si>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</si>
  <si>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</si>
  <si>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</si>
  <si>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</si>
  <si>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</si>
  <si>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</si>
  <si>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</si>
  <si>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</si>
  <si>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</si>
  <si>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</si>
  <si>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</si>
  <si>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</si>
  <si>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</si>
  <si>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</si>
  <si>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</si>
  <si>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</si>
  <si>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</si>
  <si>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</si>
  <si>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</si>
  <si>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</si>
  <si>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</si>
  <si>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</si>
  <si>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</si>
  <si>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</si>
  <si>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</si>
  <si>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</si>
  <si>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</si>
  <si>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</si>
  <si>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</si>
  <si>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</si>
  <si>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</si>
  <si>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</si>
  <si>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</si>
  <si>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</si>
  <si>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</si>
  <si>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</si>
  <si>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</si>
  <si>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</si>
  <si>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</si>
  <si>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</si>
  <si>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</si>
  <si>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</si>
  <si>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</si>
  <si>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</si>
  <si>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</si>
  <si>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</si>
  <si>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</si>
  <si>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</si>
  <si>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</si>
  <si>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</si>
  <si>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</si>
  <si>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</si>
  <si>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</si>
  <si>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</si>
  <si>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</si>
  <si>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</si>
  <si>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</si>
  <si>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</si>
  <si>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</si>
  <si>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</si>
  <si>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</si>
  <si>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</si>
  <si>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</si>
  <si>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</si>
  <si>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</si>
  <si>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</si>
  <si>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</si>
  <si>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</si>
  <si>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</si>
  <si>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</si>
  <si>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</si>
  <si>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</si>
  <si>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</si>
  <si>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</si>
  <si>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</si>
  <si>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</si>
  <si>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</si>
  <si>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</si>
  <si>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</si>
  <si>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</si>
  <si>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</si>
  <si>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</si>
  <si>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</si>
  <si>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</si>
  <si>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</si>
  <si>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</si>
  <si>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</si>
  <si>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</si>
  <si>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</si>
  <si>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</si>
  <si>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</si>
  <si>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</si>
  <si>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</si>
  <si>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</si>
  <si>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</si>
  <si>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</si>
  <si>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</si>
  <si>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</si>
  <si>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</si>
  <si>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</si>
  <si>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</si>
  <si>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</si>
  <si>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</si>
  <si>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</si>
  <si>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</si>
  <si>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</si>
  <si>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</si>
  <si>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</si>
  <si>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</si>
  <si>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</si>
  <si>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</si>
  <si>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</si>
  <si>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</si>
  <si>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</si>
  <si>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</si>
  <si>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</si>
  <si>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</si>
  <si>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</si>
  <si>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</si>
  <si>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</si>
  <si>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</si>
  <si>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</si>
  <si>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</si>
  <si>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</si>
  <si>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</si>
  <si>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</si>
  <si>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</si>
  <si>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</si>
  <si>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</si>
  <si>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</si>
  <si>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</si>
  <si>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</si>
  <si>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</si>
  <si>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</si>
  <si>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</si>
  <si>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</si>
  <si>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</si>
  <si>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</si>
  <si>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</si>
  <si>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</si>
  <si>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</si>
  <si>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</si>
  <si>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</si>
  <si>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</si>
  <si>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</si>
  <si>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</si>
  <si>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</si>
  <si>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</si>
  <si>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</si>
  <si>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</si>
  <si>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</si>
  <si>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</si>
  <si>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</si>
  <si>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</si>
  <si>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</si>
  <si>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</si>
  <si>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</si>
  <si>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</si>
  <si>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</si>
  <si>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</si>
  <si>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</si>
  <si>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</si>
  <si>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</si>
  <si>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</si>
  <si>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</si>
  <si>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</si>
  <si>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</si>
  <si>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</si>
  <si>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</si>
  <si>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</si>
  <si>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</si>
  <si>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</si>
  <si>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</si>
  <si>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</si>
  <si>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</si>
  <si>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</si>
  <si>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</si>
  <si>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</si>
  <si>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</si>
  <si>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</si>
  <si>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</si>
  <si>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</si>
  <si>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</si>
  <si>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</si>
  <si>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</si>
  <si>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</si>
  <si>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</si>
  <si>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</si>
  <si>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</si>
  <si>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</si>
  <si>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</si>
  <si>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</si>
  <si>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</si>
  <si>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</si>
  <si>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</si>
  <si>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</si>
  <si>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</si>
  <si>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</si>
  <si>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</si>
  <si>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</si>
  <si>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</si>
  <si>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</si>
  <si>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</si>
  <si>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</si>
  <si>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</si>
  <si>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</si>
  <si>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</si>
  <si>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</si>
  <si>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</si>
  <si>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</si>
  <si>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</si>
  <si>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</si>
  <si>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</si>
  <si>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</si>
  <si>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</si>
  <si>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</si>
  <si>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</si>
  <si>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</si>
  <si>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</si>
  <si>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</si>
  <si>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</si>
  <si>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</si>
  <si>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</si>
  <si>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</si>
  <si>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</si>
  <si>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</si>
  <si>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</si>
  <si>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</si>
  <si>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</si>
  <si>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</si>
  <si>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</si>
  <si>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</si>
  <si>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</si>
  <si>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</si>
  <si>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</si>
  <si>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</si>
  <si>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</si>
  <si>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</si>
  <si>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</si>
  <si>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</si>
  <si>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</si>
  <si>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</si>
  <si>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</si>
  <si>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</si>
  <si>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</si>
  <si>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</si>
  <si>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</si>
  <si>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</si>
  <si>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</si>
  <si>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</si>
  <si>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</si>
  <si>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</si>
  <si>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</si>
  <si>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</si>
  <si>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</si>
  <si>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</si>
  <si>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</si>
  <si>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</si>
  <si>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</si>
  <si>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</si>
  <si>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</si>
  <si>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</si>
  <si>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</si>
  <si>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</si>
  <si>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</si>
  <si>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</si>
  <si>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</si>
  <si>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</si>
  <si>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</si>
  <si>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</si>
  <si>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</si>
  <si>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</si>
  <si>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</si>
  <si>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</si>
  <si>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</si>
  <si>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</si>
  <si>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</si>
  <si>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</si>
  <si>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</si>
  <si>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</si>
  <si>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</si>
  <si>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</si>
  <si>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</si>
  <si>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</si>
  <si>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</si>
  <si>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</si>
  <si>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</si>
  <si>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</si>
  <si>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</si>
  <si>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</si>
  <si>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</si>
  <si>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</si>
  <si>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</si>
  <si>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</si>
  <si>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</si>
  <si>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</si>
  <si>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</si>
  <si>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</si>
  <si>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</si>
  <si>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</si>
  <si>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</si>
  <si>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</si>
  <si>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</si>
  <si>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</si>
  <si>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</si>
  <si>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</si>
  <si>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</si>
  <si>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</si>
  <si>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</si>
  <si>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</si>
  <si>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</si>
  <si>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</si>
  <si>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</si>
  <si>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</si>
  <si>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</si>
  <si>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</si>
  <si>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</si>
  <si>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</si>
  <si>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</si>
  <si>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</si>
  <si>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</si>
  <si>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</si>
  <si>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</si>
  <si>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</si>
  <si>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</si>
  <si>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</si>
  <si>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</si>
  <si>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</si>
  <si>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</si>
  <si>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</si>
  <si>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</si>
  <si>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</si>
  <si>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</si>
  <si>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</si>
  <si>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</si>
  <si>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</si>
  <si>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</si>
  <si>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</si>
  <si>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</si>
  <si>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</si>
  <si>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</si>
  <si>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</si>
  <si>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</si>
  <si>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</si>
  <si>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</si>
  <si>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</si>
  <si>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</si>
  <si>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</si>
  <si>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</si>
  <si>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</si>
  <si>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</si>
  <si>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</si>
  <si>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</si>
  <si>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</si>
  <si>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</si>
  <si>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</si>
  <si>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</si>
  <si>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</si>
  <si>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</si>
  <si>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</si>
  <si>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</si>
  <si>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</si>
  <si>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</si>
  <si>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</si>
  <si>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</si>
  <si>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</si>
  <si>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</si>
  <si>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</si>
  <si>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</si>
  <si>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</si>
  <si>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</si>
  <si>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</si>
  <si>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</si>
  <si>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</si>
  <si>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</si>
  <si>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</si>
  <si>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</si>
  <si>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</si>
  <si>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</si>
  <si>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</si>
  <si>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</si>
  <si>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</si>
  <si>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</si>
  <si>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</si>
  <si>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</si>
  <si>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</si>
  <si>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</si>
  <si>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</si>
  <si>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</si>
  <si>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</si>
  <si>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</si>
  <si>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</si>
  <si>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</si>
  <si>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</si>
  <si>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</si>
  <si>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</si>
  <si>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</si>
  <si>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</si>
  <si>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</si>
  <si>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</si>
  <si>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</si>
  <si>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</si>
  <si>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</si>
  <si>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</si>
  <si>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</si>
  <si>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</si>
  <si>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</si>
  <si>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</si>
  <si>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</si>
  <si>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</si>
  <si>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</si>
  <si>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</si>
  <si>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</si>
  <si>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</si>
  <si>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</si>
  <si>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</si>
  <si>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</si>
  <si>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</si>
  <si>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</si>
  <si>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</si>
  <si>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</si>
  <si>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</si>
  <si>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</si>
  <si>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</si>
  <si>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</si>
  <si>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</si>
  <si>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</si>
  <si>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</si>
  <si>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</si>
  <si>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</si>
  <si>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</si>
  <si>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</si>
  <si>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</si>
  <si>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</si>
  <si>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</si>
  <si>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</si>
  <si>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</si>
  <si>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</si>
  <si>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</si>
  <si>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</si>
  <si>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</si>
  <si>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</si>
  <si>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</si>
  <si>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</si>
  <si>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</si>
  <si>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</si>
  <si>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</si>
  <si>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</si>
  <si>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</si>
  <si>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</si>
  <si>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</si>
  <si>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</si>
  <si>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</si>
  <si>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</si>
  <si>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</si>
  <si>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</si>
  <si>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</si>
  <si>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</si>
  <si>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</si>
  <si>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</si>
  <si>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</si>
  <si>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</si>
  <si>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</si>
  <si>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</si>
  <si>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</si>
  <si>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</si>
  <si>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</si>
  <si>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</si>
  <si>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</si>
  <si>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</si>
  <si>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</si>
  <si>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</si>
  <si>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</si>
  <si>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</si>
  <si>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</si>
  <si>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</si>
  <si>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</si>
  <si>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</si>
  <si>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</si>
  <si>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</si>
  <si>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</si>
  <si>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</si>
  <si>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</si>
  <si>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</si>
  <si>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</si>
  <si>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</si>
  <si>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</si>
  <si>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</si>
  <si>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</si>
  <si>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</si>
  <si>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</si>
  <si>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</si>
  <si>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</si>
  <si>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</si>
  <si>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</si>
  <si>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</si>
  <si>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</si>
  <si>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</si>
  <si>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</si>
  <si>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</si>
  <si>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</si>
  <si>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</si>
  <si>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</si>
  <si>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</si>
  <si>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</si>
  <si>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</si>
  <si>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</si>
  <si>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</si>
  <si>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</si>
  <si>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</si>
  <si>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</si>
  <si>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</si>
  <si>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</si>
  <si>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</si>
  <si>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</si>
  <si>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</si>
  <si>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</si>
  <si>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</si>
  <si>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</si>
  <si>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</si>
  <si>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</si>
  <si>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</si>
  <si>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</si>
  <si>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</si>
  <si>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</si>
  <si>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</si>
  <si>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</si>
  <si>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</si>
  <si>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</si>
  <si>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</si>
  <si>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</si>
  <si>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</si>
  <si>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</si>
  <si>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</si>
  <si>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</si>
  <si>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</si>
  <si>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</si>
  <si>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</si>
  <si>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</si>
  <si>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</si>
  <si>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</si>
  <si>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</si>
  <si>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</si>
  <si>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</si>
  <si>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</si>
  <si>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</si>
  <si>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</si>
  <si>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</si>
  <si>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</si>
  <si>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</si>
  <si>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</si>
  <si>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</si>
  <si>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</si>
  <si>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</si>
  <si>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</si>
  <si>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</si>
  <si>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</si>
  <si>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</si>
  <si>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</si>
  <si>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</si>
  <si>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</si>
  <si>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</si>
  <si>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</si>
  <si>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</si>
  <si>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</si>
  <si>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</si>
  <si>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</si>
  <si>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</si>
  <si>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</si>
  <si>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</si>
  <si>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</si>
  <si>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</si>
  <si>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</si>
  <si>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</si>
  <si>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</si>
  <si>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</si>
  <si>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</si>
  <si>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</si>
  <si>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</si>
  <si>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</si>
  <si>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</si>
  <si>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</si>
  <si>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</si>
  <si>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</si>
  <si>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</si>
  <si>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</si>
  <si>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</si>
  <si>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</si>
  <si>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</si>
  <si>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</si>
  <si>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</si>
  <si>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</si>
  <si>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</si>
  <si>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</si>
  <si>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</si>
  <si>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</si>
  <si>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</si>
  <si>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</si>
  <si>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</si>
  <si>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</si>
  <si>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</si>
  <si>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</si>
  <si>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</si>
  <si>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</si>
  <si>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</si>
  <si>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</si>
  <si>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</si>
  <si>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</si>
  <si>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</si>
  <si>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</si>
  <si>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</si>
  <si>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</si>
  <si>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</si>
  <si>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</si>
  <si>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</si>
  <si>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</si>
  <si>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</si>
  <si>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</si>
  <si>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</si>
  <si>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</si>
  <si>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</si>
  <si>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</si>
  <si>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</si>
  <si>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</si>
  <si>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</si>
  <si>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</si>
  <si>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</si>
  <si>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</si>
  <si>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</si>
  <si>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</si>
  <si>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</si>
  <si>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</si>
  <si>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</si>
  <si>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</si>
  <si>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</si>
  <si>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</si>
  <si>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</si>
  <si>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</si>
  <si>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</si>
  <si>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</si>
  <si>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</si>
  <si>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</si>
  <si>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</si>
  <si>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</si>
  <si>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</si>
  <si>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</si>
  <si>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</si>
  <si>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</si>
  <si>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</si>
  <si>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</si>
  <si>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</si>
  <si>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</si>
  <si>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</si>
  <si>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</si>
  <si>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</si>
  <si>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</si>
  <si>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</si>
  <si>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</si>
  <si>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</si>
  <si>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</si>
  <si>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</si>
  <si>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</si>
  <si>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</si>
  <si>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</si>
  <si>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</si>
  <si>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</si>
  <si>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</si>
  <si>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</si>
  <si>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</si>
  <si>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</si>
  <si>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</si>
  <si>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</si>
  <si>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</si>
  <si>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</si>
  <si>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</si>
  <si>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</si>
  <si>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</si>
  <si>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</si>
  <si>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</si>
  <si>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</si>
  <si>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</si>
  <si>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</si>
  <si>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</si>
  <si>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</si>
  <si>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</si>
  <si>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</si>
  <si>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</si>
  <si>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</si>
  <si>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</si>
  <si>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</si>
  <si>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</si>
  <si>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</si>
  <si>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</si>
  <si>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</si>
  <si>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</si>
  <si>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</si>
  <si>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</si>
  <si>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</si>
  <si>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</si>
  <si>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</si>
  <si>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</si>
  <si>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</si>
  <si>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</si>
  <si>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</si>
  <si>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</si>
  <si>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</si>
  <si>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</si>
  <si>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</si>
  <si>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</si>
  <si>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</si>
  <si>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</si>
  <si>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</si>
  <si>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</si>
  <si>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</si>
  <si>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</si>
  <si>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</si>
  <si>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</si>
  <si>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</si>
  <si>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</si>
  <si>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</si>
  <si>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</si>
  <si>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</si>
  <si>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</si>
  <si>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</si>
  <si>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</si>
  <si>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</si>
  <si>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</si>
  <si>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</si>
  <si>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</si>
  <si>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</si>
  <si>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</si>
  <si>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</si>
  <si>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</si>
  <si>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</si>
  <si>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</si>
  <si>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</si>
  <si>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</si>
  <si>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</si>
  <si>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</si>
  <si>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</si>
  <si>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</si>
  <si>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</si>
  <si>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</si>
  <si>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</si>
  <si>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</si>
  <si>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</si>
  <si>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</si>
  <si>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</si>
  <si>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</si>
  <si>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</si>
  <si>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</si>
  <si>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</si>
  <si>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</si>
  <si>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</si>
  <si>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</si>
  <si>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</si>
  <si>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</si>
  <si>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</si>
  <si>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</si>
  <si>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</si>
  <si>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</si>
  <si>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</si>
  <si>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</si>
  <si>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</si>
  <si>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</si>
  <si>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</si>
  <si>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</si>
  <si>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</si>
  <si>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</si>
  <si>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</si>
  <si>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</si>
  <si>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</si>
  <si>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</si>
  <si>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</si>
  <si>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</si>
  <si>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</si>
  <si>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</si>
  <si>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</si>
  <si>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</si>
  <si>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</si>
  <si>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</si>
  <si>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</si>
  <si>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</si>
  <si>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</si>
  <si>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</si>
  <si>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</si>
  <si>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</si>
  <si>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</si>
  <si>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</si>
  <si>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</si>
  <si>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</si>
  <si>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</si>
  <si>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</si>
  <si>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</si>
  <si>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</si>
  <si>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</si>
  <si>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</si>
  <si>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</si>
  <si>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</si>
  <si>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</si>
  <si>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</si>
  <si>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</si>
  <si>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</si>
  <si>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</si>
  <si>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</si>
  <si>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</si>
  <si>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</si>
  <si>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</si>
  <si>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</si>
  <si>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</si>
  <si>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</si>
  <si>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</si>
  <si>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</si>
  <si>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</si>
  <si>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</si>
  <si>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</si>
  <si>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</si>
  <si>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</si>
  <si>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</si>
  <si>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</si>
  <si>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</si>
  <si>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</si>
  <si>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</si>
  <si>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</si>
  <si>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</si>
  <si>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</si>
  <si>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</si>
  <si>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</si>
  <si>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</si>
  <si>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</si>
  <si>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</si>
  <si>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</si>
  <si>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</si>
  <si>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</si>
  <si>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</si>
  <si>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</si>
  <si>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</si>
  <si>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</si>
  <si>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</si>
  <si>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</si>
  <si>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</si>
  <si>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</si>
  <si>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</si>
  <si>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</si>
  <si>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</si>
  <si>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</si>
  <si>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</si>
  <si>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</si>
  <si>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</si>
  <si>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</si>
  <si>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</si>
  <si>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</si>
  <si>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</si>
  <si>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</si>
  <si>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</si>
  <si>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</si>
  <si>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</si>
  <si>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</si>
  <si>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</si>
  <si>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</si>
  <si>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</si>
  <si>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</si>
  <si>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</si>
  <si>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</si>
  <si>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</si>
  <si>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</si>
  <si>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</si>
  <si>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</si>
  <si>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</si>
  <si>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</si>
  <si>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</si>
  <si>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</si>
  <si>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</si>
  <si>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</si>
  <si>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</si>
  <si>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</si>
  <si>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</si>
  <si>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</si>
  <si>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</si>
  <si>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</si>
  <si>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</si>
  <si>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</si>
  <si>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</si>
  <si>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</si>
  <si>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</si>
  <si>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</si>
  <si>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</si>
  <si>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</si>
  <si>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</si>
  <si>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</si>
  <si>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</si>
  <si>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</si>
  <si>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</si>
  <si>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</si>
  <si>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</si>
  <si>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</si>
  <si>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</si>
  <si>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</si>
  <si>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</si>
  <si>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</si>
  <si>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</si>
  <si>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</si>
  <si>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</si>
  <si>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</si>
  <si>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</si>
  <si>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</si>
  <si>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</si>
  <si>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</si>
  <si>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</si>
  <si>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</si>
  <si>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</si>
  <si>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</si>
  <si>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</si>
  <si>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</si>
  <si>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</si>
  <si>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</si>
  <si>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</si>
  <si>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</si>
  <si>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</si>
  <si>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</si>
  <si>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</si>
  <si>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</si>
  <si>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</si>
  <si>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</si>
  <si>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</si>
  <si>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</si>
  <si>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</si>
  <si>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</si>
  <si>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</si>
  <si>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</si>
  <si>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</si>
  <si>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</si>
  <si>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</si>
  <si>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</si>
  <si>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</si>
  <si>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</si>
  <si>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</si>
  <si>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</si>
  <si>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</si>
  <si>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</si>
  <si>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</si>
  <si>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</si>
  <si>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</si>
  <si>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</si>
  <si>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</si>
  <si>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</si>
  <si>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</si>
  <si>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</si>
  <si>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</si>
  <si>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</si>
  <si>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</si>
  <si>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</si>
  <si>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</si>
  <si>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</si>
  <si>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</si>
  <si>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</si>
  <si>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</si>
  <si>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</si>
  <si>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</si>
  <si>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</si>
  <si>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</si>
  <si>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</si>
  <si>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</si>
  <si>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</si>
  <si>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</si>
  <si>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</si>
  <si>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</si>
  <si>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</si>
  <si>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</si>
  <si>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</si>
  <si>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</si>
  <si>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</si>
  <si>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</si>
  <si>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</si>
  <si>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</si>
  <si>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</si>
  <si>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</si>
  <si>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</si>
  <si>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</si>
  <si>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</si>
  <si>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</si>
  <si>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</si>
  <si>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</si>
  <si>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</si>
  <si>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</si>
  <si>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</si>
  <si>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</si>
  <si>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</si>
  <si>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</si>
  <si>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</si>
  <si>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</si>
  <si>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</si>
  <si>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</si>
  <si>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</si>
  <si>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</si>
  <si>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</si>
  <si>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</si>
  <si>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</si>
  <si>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</si>
  <si>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</si>
  <si>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</si>
  <si>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</si>
  <si>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</si>
  <si>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</si>
  <si>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</si>
  <si>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</si>
  <si>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</si>
  <si>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</si>
  <si>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</si>
  <si>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</si>
  <si>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</si>
  <si>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</si>
  <si>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</si>
  <si>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</si>
  <si>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</si>
  <si>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</si>
  <si>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</si>
  <si>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</si>
  <si>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</si>
  <si>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</si>
  <si>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</si>
  <si>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</si>
  <si>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</si>
  <si>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</si>
  <si>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</si>
  <si>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</si>
  <si>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</si>
  <si>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</si>
  <si>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</si>
  <si>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</si>
  <si>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</si>
  <si>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</si>
  <si>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</si>
  <si>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</si>
  <si>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</si>
  <si>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</si>
  <si>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</si>
  <si>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</si>
  <si>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</si>
  <si>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</si>
  <si>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</si>
  <si>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</si>
  <si>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</si>
  <si>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</si>
  <si>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</si>
  <si>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</si>
  <si>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</si>
  <si>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</si>
  <si>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</si>
  <si>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</si>
  <si>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</si>
  <si>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</si>
  <si>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</si>
  <si>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</si>
  <si>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</si>
  <si>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</si>
  <si>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</si>
  <si>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</si>
  <si>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</si>
  <si>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</si>
  <si>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</si>
  <si>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</si>
  <si>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</si>
  <si>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</si>
  <si>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</si>
  <si>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</si>
  <si>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</si>
  <si>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</si>
  <si>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</si>
  <si>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</si>
  <si>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</si>
  <si>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</si>
  <si>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</si>
  <si>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</si>
  <si>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</si>
  <si>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</si>
  <si>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</si>
  <si>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</si>
  <si>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</si>
  <si>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</si>
  <si>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</si>
  <si>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</si>
  <si>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</si>
  <si>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</si>
  <si>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</si>
  <si>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</si>
  <si>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</si>
  <si>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</si>
  <si>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</si>
  <si>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</si>
  <si>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</si>
  <si>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</si>
  <si>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</si>
  <si>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</si>
  <si>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</si>
  <si>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</si>
  <si>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</si>
  <si>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</si>
  <si>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</si>
  <si>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</si>
  <si>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</si>
  <si>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</si>
  <si>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</si>
  <si>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</si>
  <si>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</si>
  <si>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</si>
  <si>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</si>
  <si>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</si>
  <si>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</si>
  <si>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</si>
  <si>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</si>
  <si>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</si>
  <si>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</si>
  <si>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</si>
  <si>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</si>
  <si>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</si>
  <si>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</si>
  <si>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</si>
  <si>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</si>
  <si>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</si>
  <si>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</si>
  <si>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</si>
  <si>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</si>
  <si>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</si>
  <si>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</si>
  <si>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</si>
  <si>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</si>
  <si>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</si>
  <si>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</si>
  <si>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</si>
  <si>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</si>
  <si>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</si>
  <si>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</si>
  <si>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</si>
  <si>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</si>
  <si>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</si>
  <si>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</si>
  <si>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</si>
  <si>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</si>
  <si>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</si>
  <si>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</si>
  <si>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</si>
  <si>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</si>
  <si>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</si>
  <si>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</si>
  <si>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</si>
  <si>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</si>
  <si>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</si>
  <si>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</si>
  <si>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</si>
  <si>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</si>
  <si>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</si>
  <si>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</si>
  <si>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</si>
  <si>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</si>
  <si>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</si>
  <si>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</si>
  <si>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</si>
  <si>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</si>
  <si>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</si>
  <si>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</si>
  <si>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</si>
  <si>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</si>
  <si>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</si>
  <si>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</si>
  <si>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</si>
  <si>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</si>
  <si>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</si>
  <si>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</si>
  <si>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</si>
  <si>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</si>
  <si>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</si>
  <si>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</si>
  <si>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</si>
  <si>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</si>
  <si>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</si>
  <si>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</si>
  <si>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</si>
  <si>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</si>
  <si>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</si>
  <si>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</si>
  <si>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</si>
  <si>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</si>
  <si>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</si>
  <si>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</si>
  <si>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</si>
  <si>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</si>
  <si>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</si>
  <si>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</si>
  <si>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</si>
  <si>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</si>
  <si>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</si>
  <si>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</si>
  <si>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</si>
  <si>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</si>
  <si>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</si>
  <si>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</si>
  <si>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</si>
  <si>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</si>
  <si>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</si>
  <si>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</si>
  <si>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</si>
  <si>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</si>
  <si>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</si>
  <si>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</si>
  <si>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</si>
  <si>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</si>
  <si>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</si>
  <si>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</si>
  <si>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</si>
  <si>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</si>
  <si>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</si>
  <si>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</si>
  <si>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</si>
  <si>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</si>
  <si>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</si>
  <si>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</si>
  <si>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</si>
  <si>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</si>
  <si>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</si>
  <si>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</si>
  <si>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</si>
  <si>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</si>
  <si>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</si>
  <si>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</si>
  <si>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</si>
  <si>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</si>
  <si>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</si>
  <si>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</si>
  <si>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</si>
  <si>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</si>
  <si>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</si>
  <si>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</si>
  <si>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</si>
  <si>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</si>
  <si>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</si>
  <si>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</si>
  <si>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</si>
  <si>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</si>
  <si>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</si>
  <si>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</si>
  <si>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</si>
  <si>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</si>
  <si>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</si>
  <si>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</si>
  <si>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</si>
  <si>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</si>
  <si>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</si>
  <si>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</si>
  <si>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</si>
  <si>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</si>
  <si>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</si>
  <si>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</si>
  <si>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</si>
  <si>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</si>
  <si>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</si>
  <si>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</si>
  <si>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</si>
  <si>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</si>
  <si>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</si>
  <si>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</si>
  <si>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</si>
  <si>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</si>
  <si>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</si>
  <si>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</si>
  <si>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</si>
  <si>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</si>
  <si>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</si>
  <si>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</si>
  <si>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</si>
  <si>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</si>
  <si>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</si>
  <si>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</si>
  <si>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</si>
  <si>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</si>
  <si>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</si>
  <si>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</si>
  <si>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</si>
  <si>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</si>
  <si>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</si>
  <si>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</si>
  <si>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</si>
  <si>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</si>
  <si>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</si>
  <si>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</si>
  <si>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</si>
  <si>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</si>
  <si>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</si>
  <si>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</si>
  <si>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</si>
  <si>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</si>
  <si>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</si>
  <si>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</si>
  <si>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</si>
  <si>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</si>
  <si>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</si>
  <si>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</si>
  <si>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</si>
  <si>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</si>
  <si>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</si>
  <si>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</si>
  <si>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</si>
  <si>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</si>
  <si>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</si>
  <si>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</si>
  <si>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</si>
  <si>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</si>
  <si>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</si>
  <si>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</si>
  <si>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</si>
  <si>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</si>
  <si>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</si>
  <si>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</si>
  <si>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</si>
  <si>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</si>
  <si>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</si>
  <si>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</si>
  <si>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</si>
  <si>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</si>
  <si>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</si>
  <si>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</si>
  <si>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</si>
  <si>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</si>
  <si>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</si>
  <si>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</si>
  <si>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</si>
  <si>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</si>
  <si>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</si>
  <si>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</si>
  <si>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</si>
  <si>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</si>
  <si>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</si>
  <si>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</si>
  <si>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</si>
  <si>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</si>
  <si>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</si>
  <si>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</si>
  <si>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</si>
  <si>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</si>
  <si>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</si>
  <si>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</si>
  <si>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</si>
  <si>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</si>
  <si>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</si>
  <si>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</si>
  <si>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</si>
  <si>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</si>
  <si>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</si>
  <si>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</si>
  <si>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</si>
  <si>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</si>
  <si>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</si>
  <si>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</si>
  <si>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</si>
  <si>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</si>
  <si>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</si>
  <si>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</si>
  <si>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</si>
  <si>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</si>
  <si>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</si>
  <si>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</si>
  <si>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</si>
  <si>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</si>
  <si>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</si>
  <si>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</si>
  <si>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</si>
  <si>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</si>
  <si>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</si>
  <si>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</si>
  <si>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</si>
  <si>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</si>
  <si>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</si>
  <si>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</si>
  <si>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</si>
  <si>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</si>
  <si>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</si>
  <si>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</si>
  <si>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</si>
  <si>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</si>
  <si>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</si>
  <si>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</si>
  <si>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</si>
  <si>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</si>
  <si>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</si>
  <si>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</si>
  <si>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</si>
  <si>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</si>
  <si>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</si>
  <si>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</si>
  <si>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</si>
  <si>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</si>
  <si>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</si>
  <si>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</si>
  <si>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</si>
  <si>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</si>
  <si>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</si>
  <si>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</si>
  <si>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</si>
  <si>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</si>
  <si>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</si>
  <si>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</si>
  <si>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</si>
  <si>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</si>
  <si>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</si>
  <si>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</si>
  <si>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</si>
  <si>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</si>
  <si>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</si>
  <si>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</si>
  <si>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</si>
  <si>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</si>
  <si>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</si>
  <si>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</si>
  <si>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</si>
  <si>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</si>
  <si>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</si>
  <si>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</si>
  <si>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</si>
  <si>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</si>
  <si>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</si>
  <si>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</si>
  <si>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</si>
  <si>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</si>
  <si>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</si>
  <si>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</si>
  <si>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</si>
  <si>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</si>
  <si>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</si>
  <si>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</si>
  <si>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</si>
  <si>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</si>
  <si>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</si>
  <si>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</si>
  <si>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</si>
  <si>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</si>
  <si>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</si>
  <si>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</si>
  <si>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</si>
  <si>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</si>
  <si>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</si>
  <si>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</si>
  <si>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</si>
  <si>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</si>
  <si>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</si>
  <si>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</si>
  <si>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</si>
  <si>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</si>
  <si>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</si>
  <si>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</si>
  <si>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</si>
  <si>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</si>
  <si>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</si>
  <si>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</si>
  <si>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</si>
  <si>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</si>
  <si>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</si>
  <si>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</si>
  <si>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</si>
  <si>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</si>
  <si>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</si>
  <si>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</si>
  <si>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</si>
  <si>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</si>
  <si>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</si>
  <si>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</si>
  <si>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</si>
  <si>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</si>
  <si>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</si>
  <si>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</si>
  <si>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</si>
  <si>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</si>
  <si>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</si>
  <si>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</si>
  <si>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</si>
  <si>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</si>
  <si>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</si>
  <si>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</si>
  <si>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</si>
  <si>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</si>
  <si>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</si>
  <si>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</si>
  <si>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</si>
  <si>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</si>
  <si>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</si>
  <si>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</si>
  <si>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</si>
  <si>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</si>
  <si>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</si>
  <si>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</si>
  <si>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</si>
  <si>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</si>
  <si>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</si>
  <si>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</si>
  <si>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</si>
  <si>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</si>
  <si>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</si>
  <si>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</si>
  <si>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</si>
  <si>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</si>
  <si>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</si>
  <si>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</si>
  <si>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</si>
  <si>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</si>
  <si>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</si>
  <si>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</si>
  <si>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</si>
  <si>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</si>
  <si>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</si>
  <si>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</si>
  <si>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</si>
  <si>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</si>
  <si>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</si>
  <si>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</si>
  <si>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</si>
  <si>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</si>
  <si>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</si>
  <si>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</si>
  <si>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</si>
  <si>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</si>
  <si>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</si>
  <si>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</si>
  <si>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</si>
  <si>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</si>
  <si>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</si>
  <si>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</si>
  <si>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</si>
  <si>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</si>
  <si>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</si>
  <si>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</si>
  <si>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</si>
  <si>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</si>
  <si>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</si>
  <si>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</si>
  <si>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</si>
  <si>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</si>
  <si>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</si>
  <si>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</si>
  <si>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</si>
  <si>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</si>
  <si>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</si>
  <si>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</si>
  <si>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</si>
  <si>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</si>
  <si>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</si>
  <si>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</si>
  <si>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</si>
  <si>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</si>
  <si>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</si>
  <si>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</si>
  <si>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</si>
  <si>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</si>
  <si>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</si>
  <si>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</si>
  <si>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</si>
  <si>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</si>
  <si>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</si>
  <si>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</si>
  <si>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</si>
  <si>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</si>
  <si>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</si>
  <si>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</si>
  <si>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</si>
  <si>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</si>
  <si>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</si>
  <si>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</si>
  <si>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</si>
  <si>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</si>
  <si>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</si>
  <si>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</si>
  <si>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</si>
  <si>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</si>
  <si>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</si>
  <si>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</si>
  <si>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</si>
  <si>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</si>
  <si>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</si>
  <si>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</si>
  <si>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</si>
  <si>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</si>
  <si>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</si>
  <si>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</si>
  <si>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</si>
  <si>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</si>
  <si>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</si>
  <si>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</si>
  <si>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</si>
  <si>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</si>
  <si>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</si>
  <si>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</si>
  <si>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</si>
  <si>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</si>
  <si>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</si>
  <si>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</si>
  <si>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</si>
  <si>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</si>
  <si>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</si>
  <si>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</si>
  <si>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</si>
  <si>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</si>
  <si>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</si>
  <si>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</si>
  <si>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</si>
  <si>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</si>
  <si>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</si>
  <si>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</si>
  <si>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</si>
  <si>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</si>
  <si>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</si>
  <si>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</si>
  <si>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</si>
  <si>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</si>
  <si>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</si>
  <si>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</si>
  <si>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</si>
  <si>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</si>
  <si>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</si>
  <si>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</si>
  <si>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</si>
  <si>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</si>
  <si>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</si>
  <si>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</si>
  <si>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</si>
  <si>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</si>
  <si>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</si>
  <si>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</si>
  <si>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</si>
  <si>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</si>
  <si>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</si>
  <si>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</si>
  <si>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</si>
  <si>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</si>
  <si>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</si>
  <si>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</si>
  <si>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</si>
  <si>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</si>
  <si>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</si>
  <si>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</si>
  <si>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</si>
  <si>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</si>
  <si>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</si>
  <si>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</si>
  <si>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</si>
  <si>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</si>
  <si>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</si>
  <si>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</si>
  <si>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</si>
  <si>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</si>
  <si>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</si>
  <si>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</si>
  <si>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</si>
  <si>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</si>
  <si>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</si>
  <si>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</si>
  <si>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</si>
  <si>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</si>
  <si>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</si>
  <si>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</si>
  <si>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</si>
  <si>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</si>
  <si>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</si>
  <si>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</si>
  <si>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</si>
  <si>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</si>
  <si>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</si>
  <si>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</si>
  <si>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</si>
  <si>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</si>
  <si>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</si>
  <si>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</si>
  <si>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</si>
  <si>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</si>
  <si>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</si>
  <si>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</si>
  <si>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</si>
  <si>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</si>
  <si>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</si>
  <si>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</si>
  <si>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</si>
  <si>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</si>
  <si>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</si>
  <si>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</si>
  <si>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</si>
  <si>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</si>
  <si>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</si>
  <si>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</si>
  <si>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</si>
  <si>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</si>
  <si>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</si>
  <si>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</si>
  <si>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</si>
  <si>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</si>
  <si>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</si>
  <si>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</si>
  <si>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</si>
  <si>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</si>
  <si>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</si>
  <si>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</si>
  <si>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</si>
  <si>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</si>
  <si>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</si>
  <si>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</si>
  <si>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</si>
  <si>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</si>
  <si>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</si>
  <si>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</si>
  <si>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</si>
  <si>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</si>
  <si>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</si>
  <si>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</si>
  <si>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</si>
  <si>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</si>
  <si>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</si>
  <si>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</si>
  <si>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</si>
  <si>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</si>
  <si>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</si>
  <si>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</si>
  <si>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</si>
  <si>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</si>
  <si>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</si>
  <si>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</si>
  <si>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</si>
  <si>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</si>
  <si>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</si>
  <si>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</si>
  <si>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</si>
  <si>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</si>
  <si>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</si>
  <si>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</si>
  <si>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</si>
  <si>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</si>
  <si>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</si>
  <si>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</si>
  <si>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</si>
  <si>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</si>
  <si>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</si>
  <si>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</si>
  <si>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</si>
  <si>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</si>
  <si>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</si>
  <si>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</si>
  <si>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</si>
  <si>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</si>
  <si>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</si>
  <si>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</si>
  <si>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</si>
  <si>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</si>
  <si>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</si>
  <si>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</si>
  <si>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</si>
  <si>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</si>
  <si>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</si>
  <si>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</si>
  <si>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</si>
  <si>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</si>
  <si>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</si>
  <si>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</si>
  <si>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</si>
  <si>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</si>
  <si>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</si>
  <si>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</si>
  <si>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</si>
  <si>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</si>
  <si>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</si>
  <si>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</si>
  <si>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</si>
  <si>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</si>
  <si>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</si>
  <si>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</si>
  <si>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</si>
  <si>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</si>
  <si>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</si>
  <si>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</si>
  <si>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</si>
  <si>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</si>
  <si>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</si>
  <si>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</si>
  <si>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</si>
  <si>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</si>
  <si>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</si>
  <si>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</si>
  <si>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</si>
  <si>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</si>
  <si>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</si>
  <si>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</si>
  <si>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</si>
  <si>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</si>
  <si>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</si>
  <si>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</si>
  <si>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</si>
  <si>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</si>
  <si>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</si>
  <si>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</si>
  <si>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</si>
  <si>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</si>
  <si>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</si>
  <si>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</si>
  <si>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</si>
  <si>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</si>
  <si>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</si>
  <si>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</si>
  <si>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</si>
  <si>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</si>
  <si>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</si>
  <si>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</si>
  <si>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</si>
  <si>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</si>
  <si>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</si>
  <si>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</si>
  <si>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</si>
  <si>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</si>
  <si>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</si>
  <si>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</si>
  <si>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</si>
  <si>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</si>
  <si>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</si>
  <si>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</si>
  <si>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</si>
  <si>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</si>
  <si>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</si>
  <si>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</si>
  <si>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</si>
  <si>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</si>
  <si>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</si>
  <si>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</si>
  <si>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</si>
  <si>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</si>
  <si>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</si>
  <si>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</si>
  <si>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</si>
  <si>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</si>
  <si>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</si>
  <si>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</si>
  <si>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</si>
  <si>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</si>
  <si>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</si>
  <si>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</si>
  <si>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</si>
  <si>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</si>
  <si>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</si>
  <si>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</si>
  <si>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</si>
  <si>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</si>
  <si>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</si>
  <si>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</si>
  <si>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</si>
  <si>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</si>
  <si>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</si>
  <si>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</si>
  <si>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</si>
  <si>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</si>
  <si>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</si>
  <si>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</si>
  <si>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</si>
  <si>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</si>
  <si>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</si>
  <si>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</si>
  <si>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</si>
  <si>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</si>
  <si>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</si>
  <si>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</si>
  <si>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</si>
  <si>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</si>
  <si>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</si>
  <si>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</si>
  <si>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</si>
  <si>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</si>
  <si>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</si>
  <si>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</si>
  <si>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</si>
  <si>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</si>
  <si>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</si>
  <si>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</si>
  <si>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</si>
  <si>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</si>
  <si>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</si>
  <si>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</si>
  <si>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</si>
  <si>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</si>
  <si>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</si>
  <si>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</si>
  <si>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</si>
  <si>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</si>
  <si>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</si>
  <si>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</si>
  <si>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</si>
  <si>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</si>
  <si>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</si>
  <si>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</si>
  <si>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</si>
  <si>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</si>
  <si>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</si>
  <si>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</si>
  <si>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</si>
  <si>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</si>
  <si>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</si>
  <si>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</si>
  <si>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</si>
  <si>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</si>
  <si>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</si>
  <si>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</si>
  <si>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</si>
  <si>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</si>
  <si>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</si>
  <si>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</si>
  <si>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</si>
  <si>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</si>
  <si>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</si>
  <si>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</si>
  <si>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</si>
  <si>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</si>
  <si>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</si>
  <si>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</si>
  <si>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</si>
  <si>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</si>
  <si>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</si>
  <si>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</si>
  <si>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</si>
  <si>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</si>
  <si>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</si>
  <si>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</si>
  <si>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</si>
  <si>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</si>
  <si>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</si>
  <si>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</si>
  <si>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</si>
  <si>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</si>
  <si>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</si>
  <si>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</si>
  <si>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</si>
  <si>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</si>
  <si>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</si>
  <si>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</si>
  <si>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</si>
  <si>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</si>
  <si>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</si>
  <si>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</si>
  <si>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</si>
  <si>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</si>
  <si>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</si>
  <si>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</si>
  <si>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</si>
  <si>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</si>
  <si>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</si>
  <si>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</si>
  <si>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</si>
  <si>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</si>
  <si>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</si>
  <si>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</si>
  <si>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</si>
  <si>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</si>
  <si>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</si>
  <si>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</si>
  <si>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</si>
  <si>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</si>
  <si>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</si>
  <si>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</si>
  <si>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</si>
  <si>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</si>
  <si>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</si>
  <si>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</si>
  <si>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</si>
  <si>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</si>
  <si>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</si>
  <si>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</si>
  <si>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</si>
  <si>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</si>
  <si>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</si>
  <si>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</si>
  <si>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</si>
  <si>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</si>
  <si>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</si>
  <si>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</si>
  <si>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</si>
  <si>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</si>
  <si>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</si>
  <si>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</si>
  <si>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</si>
  <si>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</si>
  <si>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</si>
  <si>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</si>
  <si>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</si>
  <si>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</si>
  <si>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</si>
  <si>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</si>
  <si>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</si>
  <si>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</si>
  <si>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</si>
  <si>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</si>
  <si>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</si>
  <si>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</si>
  <si>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</si>
  <si>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</si>
  <si>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</si>
  <si>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</si>
  <si>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</si>
  <si>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</si>
  <si>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</si>
  <si>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</si>
  <si>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</si>
  <si>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</si>
  <si>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</si>
  <si>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</si>
  <si>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</si>
  <si>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</si>
  <si>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</si>
  <si>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</si>
  <si>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</si>
  <si>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</si>
  <si>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</si>
  <si>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</si>
  <si>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</si>
  <si>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</si>
  <si>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</si>
  <si>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</si>
  <si>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</si>
  <si>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</si>
  <si>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</si>
  <si>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</si>
  <si>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</si>
  <si>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</si>
  <si>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</si>
  <si>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</si>
  <si>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</si>
  <si>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</si>
  <si>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</si>
  <si>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</si>
  <si>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</si>
  <si>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</si>
  <si>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</si>
  <si>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</si>
  <si>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</si>
  <si>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</si>
  <si>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</si>
  <si>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</si>
  <si>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</si>
  <si>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</si>
  <si>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</si>
  <si>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</si>
  <si>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</si>
  <si>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</si>
  <si>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</si>
  <si>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</si>
  <si>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</si>
  <si>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</si>
  <si>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</si>
  <si>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</si>
  <si>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</si>
  <si>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</si>
  <si>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</si>
  <si>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</si>
  <si>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</si>
  <si>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</si>
  <si>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</si>
  <si>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</si>
  <si>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</si>
  <si>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</si>
  <si>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</si>
  <si>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</si>
  <si>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</si>
  <si>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</si>
  <si>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</si>
  <si>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</si>
  <si>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</si>
  <si>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</si>
  <si>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</si>
  <si>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</si>
  <si>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</si>
  <si>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</si>
  <si>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</si>
  <si>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</si>
  <si>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</si>
  <si>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</si>
  <si>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</si>
  <si>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</si>
  <si>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</si>
  <si>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</si>
  <si>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</si>
  <si>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</si>
  <si>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</si>
  <si>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</si>
  <si>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</si>
  <si>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</si>
  <si>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</si>
  <si>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</si>
  <si>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</si>
  <si>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</si>
  <si>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</si>
  <si>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</si>
  <si>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</si>
  <si>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</si>
  <si>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</si>
  <si>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</si>
  <si>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</si>
  <si>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</si>
  <si>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</si>
  <si>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</si>
  <si>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</si>
  <si>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</si>
  <si>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</si>
  <si>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</si>
  <si>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</si>
  <si>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</si>
  <si>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</si>
  <si>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</si>
  <si>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</si>
  <si>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</si>
  <si>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</si>
  <si>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</si>
  <si>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</si>
  <si>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</si>
  <si>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</si>
  <si>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</si>
  <si>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</si>
  <si>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</si>
  <si>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</si>
  <si>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</si>
  <si>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</si>
  <si>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</si>
  <si>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</si>
  <si>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</si>
  <si>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</si>
  <si>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</si>
  <si>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</si>
  <si>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</si>
  <si>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</si>
  <si>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</si>
  <si>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</si>
  <si>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</si>
  <si>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</si>
  <si>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</si>
  <si>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</si>
  <si>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</si>
  <si>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</si>
  <si>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</si>
  <si>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</si>
  <si>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</si>
  <si>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</si>
  <si>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</si>
  <si>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</si>
  <si>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</si>
  <si>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</si>
  <si>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</si>
  <si>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</si>
  <si>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</si>
  <si>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</si>
  <si>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</si>
  <si>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</si>
  <si>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</si>
  <si>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</si>
  <si>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</si>
  <si>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</si>
  <si>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</si>
  <si>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</si>
  <si>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</si>
  <si>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</si>
  <si>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</si>
  <si>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</si>
  <si>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</si>
  <si>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</si>
  <si>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</si>
  <si>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</si>
  <si>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</si>
  <si>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</si>
  <si>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</si>
  <si>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</si>
  <si>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</si>
  <si>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</si>
  <si>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</si>
  <si>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</si>
  <si>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</si>
  <si>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</si>
  <si>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</si>
  <si>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</si>
  <si>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</si>
  <si>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</si>
  <si>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</si>
  <si>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</si>
  <si>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</si>
  <si>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</si>
  <si>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</si>
  <si>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</si>
  <si>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</si>
  <si>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</si>
  <si>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</si>
  <si>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</si>
  <si>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</si>
  <si>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</si>
  <si>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</si>
  <si>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</si>
  <si>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</si>
  <si>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</si>
  <si>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</si>
  <si>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</si>
  <si>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</si>
  <si>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</si>
  <si>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</si>
  <si>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</si>
  <si>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</si>
  <si>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</si>
  <si>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</si>
  <si>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</si>
  <si>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</si>
  <si>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</si>
  <si>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</si>
  <si>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</si>
  <si>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</si>
  <si>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</si>
  <si>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</si>
  <si>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</si>
  <si>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</si>
  <si>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</si>
  <si>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</si>
  <si>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</si>
  <si>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</si>
  <si>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</si>
  <si>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</si>
  <si>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</si>
  <si>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</si>
  <si>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</si>
  <si>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</si>
  <si>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</si>
  <si>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</si>
  <si>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</si>
  <si>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</si>
  <si>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</si>
  <si>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</si>
  <si>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</si>
  <si>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</si>
  <si>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</si>
  <si>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</si>
  <si>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</si>
  <si>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</si>
  <si>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</si>
  <si>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</si>
  <si>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</si>
  <si>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</si>
  <si>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</si>
  <si>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</si>
  <si>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</si>
  <si>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</si>
  <si>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</si>
  <si>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</si>
  <si>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</si>
  <si>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</si>
  <si>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</si>
  <si>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</si>
  <si>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</si>
  <si>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</si>
  <si>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</si>
  <si>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</si>
  <si>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</si>
  <si>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</si>
  <si>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</si>
  <si>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</si>
  <si>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</si>
  <si>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</si>
  <si>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</si>
  <si>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</si>
  <si>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</si>
  <si>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</si>
  <si>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</si>
  <si>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</si>
  <si>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</si>
  <si>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</si>
  <si>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</si>
  <si>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</si>
  <si>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</si>
  <si>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</si>
  <si>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</si>
  <si>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</si>
  <si>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</si>
  <si>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</si>
  <si>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</si>
  <si>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</si>
  <si>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</si>
  <si>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</si>
  <si>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</si>
  <si>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</si>
  <si>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</si>
  <si>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</si>
  <si>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</si>
  <si>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</si>
  <si>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</si>
  <si>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</si>
  <si>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</si>
  <si>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</si>
  <si>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</si>
  <si>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</si>
  <si>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</si>
  <si>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</si>
  <si>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</si>
  <si>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</si>
  <si>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</si>
  <si>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</si>
  <si>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</si>
  <si>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</si>
  <si>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</si>
  <si>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</si>
  <si>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</si>
  <si>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</si>
  <si>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</si>
  <si>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</si>
  <si>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</si>
  <si>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</si>
  <si>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</si>
  <si>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</si>
  <si>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</si>
  <si>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</si>
  <si>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</si>
  <si>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</si>
  <si>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</si>
  <si>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</si>
  <si>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</si>
  <si>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</si>
  <si>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</si>
  <si>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</si>
  <si>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</si>
  <si>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</si>
  <si>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</si>
  <si>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</si>
  <si>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</si>
  <si>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</si>
  <si>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</si>
  <si>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</si>
  <si>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</si>
  <si>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</si>
  <si>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</si>
  <si>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</si>
  <si>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</si>
  <si>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</si>
  <si>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</si>
  <si>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</si>
  <si>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</si>
  <si>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</si>
  <si>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</si>
  <si>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</si>
  <si>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</si>
  <si>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</si>
  <si>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</si>
  <si>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</si>
  <si>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</si>
  <si>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</si>
  <si>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</si>
  <si>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</si>
  <si>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</si>
  <si>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</si>
  <si>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</si>
  <si>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</si>
  <si>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</si>
  <si>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</si>
  <si>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</si>
  <si>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</si>
  <si>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</si>
  <si>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</si>
  <si>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</si>
  <si>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</si>
  <si>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</si>
  <si>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</si>
  <si>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</si>
  <si>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</si>
  <si>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</si>
  <si>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</si>
  <si>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</si>
  <si>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</si>
  <si>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</si>
  <si>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</si>
  <si>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</si>
  <si>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</si>
  <si>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</si>
  <si>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</si>
  <si>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</si>
  <si>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</si>
  <si>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</si>
  <si>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</si>
  <si>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</si>
  <si>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</si>
  <si>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</si>
  <si>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</si>
  <si>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</si>
  <si>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</si>
  <si>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</si>
  <si>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</si>
  <si>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</si>
  <si>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</si>
  <si>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</si>
  <si>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</si>
  <si>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</si>
  <si>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</si>
  <si>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</si>
  <si>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</si>
  <si>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</si>
  <si>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</si>
  <si>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</si>
  <si>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</si>
  <si>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</si>
  <si>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</si>
  <si>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</si>
  <si>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</si>
  <si>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</si>
  <si>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</si>
  <si>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</si>
  <si>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</si>
  <si>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</si>
  <si>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</si>
  <si>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</si>
  <si>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</si>
  <si>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</si>
  <si>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</si>
  <si>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</si>
  <si>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</si>
  <si>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</si>
  <si>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</si>
  <si>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</si>
  <si>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</si>
  <si>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</si>
  <si>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</si>
  <si>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</si>
  <si>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</si>
  <si>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</si>
  <si>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</si>
  <si>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</si>
  <si>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</si>
  <si>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</si>
  <si>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</si>
  <si>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</si>
  <si>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</si>
  <si>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</si>
  <si>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</si>
  <si>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</si>
  <si>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</si>
  <si>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</si>
  <si>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</si>
  <si>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</si>
  <si>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</si>
  <si>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</si>
  <si>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</si>
  <si>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</si>
  <si>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</si>
  <si>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</si>
  <si>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</si>
  <si>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</si>
  <si>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</si>
  <si>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</si>
  <si>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</si>
  <si>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</si>
  <si>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</si>
  <si>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</si>
  <si>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</si>
  <si>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</si>
  <si>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</si>
  <si>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</si>
  <si>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</si>
  <si>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</si>
  <si>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</si>
  <si>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</si>
  <si>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</si>
  <si>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</si>
  <si>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</si>
  <si>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</si>
  <si>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</si>
  <si>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</si>
  <si>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</si>
  <si>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</si>
  <si>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</si>
  <si>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</si>
  <si>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</si>
  <si>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</si>
  <si>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</si>
  <si>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</si>
  <si>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</si>
  <si>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</si>
  <si>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</si>
  <si>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</si>
  <si>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</si>
  <si>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</si>
  <si>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</si>
  <si>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</si>
  <si>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</si>
  <si>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</si>
  <si>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</si>
  <si>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</si>
  <si>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</si>
  <si>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</si>
  <si>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</si>
  <si>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</si>
  <si>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</si>
  <si>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</si>
  <si>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</si>
  <si>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</si>
  <si>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</si>
  <si>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</si>
  <si>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</si>
  <si>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</si>
  <si>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</si>
  <si>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</si>
  <si>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</si>
  <si>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</si>
  <si>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</si>
  <si>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</si>
  <si>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</si>
  <si>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</si>
  <si>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</si>
  <si>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</si>
  <si>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</si>
  <si>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</si>
  <si>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</si>
  <si>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</si>
  <si>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</si>
  <si>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</si>
  <si>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</si>
  <si>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</si>
  <si>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</si>
  <si>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</si>
  <si>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</si>
  <si>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</si>
  <si>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</si>
  <si>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</si>
  <si>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</si>
  <si>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</si>
  <si>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</si>
  <si>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</si>
  <si>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</si>
  <si>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</si>
  <si>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</si>
  <si>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</si>
  <si>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</si>
  <si>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</si>
  <si>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</si>
  <si>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</si>
  <si>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</si>
  <si>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</si>
  <si>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</si>
  <si>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</si>
  <si>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</si>
  <si>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</si>
  <si>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</si>
  <si>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</si>
  <si>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</si>
  <si>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</si>
  <si>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</si>
  <si>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</si>
  <si>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</si>
  <si>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</si>
  <si>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</si>
  <si>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</si>
  <si>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</si>
  <si>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</si>
  <si>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</si>
  <si>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</si>
  <si>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</si>
  <si>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</si>
  <si>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</si>
  <si>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</si>
  <si>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</si>
  <si>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</si>
  <si>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</si>
  <si>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</si>
  <si>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</si>
  <si>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</si>
  <si>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</si>
  <si>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</si>
  <si>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</si>
  <si>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</si>
  <si>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</si>
  <si>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</si>
  <si>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</si>
  <si>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</si>
  <si>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</si>
  <si>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</si>
  <si>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</si>
  <si>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</si>
  <si>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</si>
  <si>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</si>
  <si>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</si>
  <si>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</si>
  <si>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</si>
  <si>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</si>
  <si>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</si>
  <si>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</si>
  <si>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</si>
  <si>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</si>
  <si>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</si>
  <si>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</si>
  <si>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</si>
  <si>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</si>
  <si>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</si>
  <si>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</si>
  <si>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</si>
  <si>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</si>
  <si>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</si>
  <si>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</si>
  <si>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</si>
  <si>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</si>
  <si>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</si>
  <si>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</si>
  <si>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</si>
  <si>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</si>
  <si>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</si>
  <si>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</si>
  <si>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</si>
  <si>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</si>
  <si>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</si>
  <si>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</si>
  <si>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</si>
  <si>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</si>
  <si>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</si>
  <si>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</si>
  <si>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</si>
  <si>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</si>
  <si>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</si>
  <si>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</si>
  <si>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</si>
  <si>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</si>
  <si>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</si>
  <si>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</si>
  <si>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</si>
  <si>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</si>
  <si>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</si>
  <si>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</si>
  <si>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</si>
  <si>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</si>
  <si>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</si>
  <si>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</si>
  <si>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</si>
  <si>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</si>
  <si>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</si>
  <si>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</si>
  <si>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</si>
  <si>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</si>
  <si>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</si>
  <si>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</si>
  <si>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</si>
  <si>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</si>
  <si>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</si>
  <si>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</si>
  <si>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</si>
  <si>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</si>
  <si>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</si>
  <si>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</si>
  <si>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</si>
  <si>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</si>
  <si>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</si>
  <si>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</si>
  <si>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</si>
  <si>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</si>
  <si>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</si>
  <si>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</si>
  <si>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</si>
  <si>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</si>
  <si>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</si>
  <si>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</si>
  <si>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</si>
  <si>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</si>
  <si>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</si>
  <si>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</si>
  <si>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</si>
  <si>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</si>
  <si>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</si>
  <si>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</si>
  <si>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</si>
  <si>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</si>
  <si>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</si>
  <si>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</si>
  <si>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</si>
  <si>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</si>
  <si>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</si>
  <si>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</si>
  <si>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</si>
  <si>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</si>
  <si>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</si>
  <si>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</si>
  <si>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</si>
  <si>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</si>
  <si>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</si>
  <si>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</si>
  <si>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</si>
  <si>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</si>
  <si>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</si>
  <si>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</si>
  <si>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</si>
  <si>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</si>
  <si>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</si>
  <si>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</si>
  <si>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</si>
  <si>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</si>
  <si>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</si>
  <si>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</si>
  <si>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</si>
  <si>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</si>
  <si>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</si>
  <si>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</si>
  <si>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</si>
  <si>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</si>
  <si>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</si>
  <si>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</si>
  <si>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</si>
  <si>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</si>
  <si>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</si>
  <si>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</si>
  <si>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</si>
  <si>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</si>
  <si>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</si>
  <si>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</si>
  <si>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</si>
  <si>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</si>
  <si>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</si>
  <si>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</si>
  <si>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</si>
  <si>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</si>
  <si>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</si>
  <si>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</si>
  <si>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</si>
  <si>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</si>
  <si>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</si>
  <si>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</si>
  <si>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</si>
  <si>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</si>
  <si>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</si>
  <si>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</si>
  <si>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</si>
  <si>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</si>
  <si>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</si>
  <si>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</si>
  <si>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</si>
  <si>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</si>
  <si>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</si>
  <si>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</si>
  <si>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</si>
  <si>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</si>
  <si>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</si>
  <si>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</si>
  <si>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</si>
  <si>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</si>
  <si>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</si>
  <si>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</si>
  <si>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</si>
  <si>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</si>
  <si>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</si>
  <si>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</si>
  <si>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</si>
  <si>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</si>
  <si>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</si>
  <si>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</si>
  <si>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</si>
  <si>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</si>
  <si>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</si>
  <si>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</si>
  <si>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</si>
  <si>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</si>
  <si>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</si>
  <si>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</si>
  <si>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</si>
  <si>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</si>
  <si>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</si>
  <si>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</si>
  <si>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</si>
  <si>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</si>
  <si>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</si>
  <si>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</si>
  <si>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</si>
  <si>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</si>
  <si>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</si>
  <si>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</si>
  <si>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</si>
  <si>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</si>
  <si>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</si>
  <si>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</si>
  <si>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</si>
  <si>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</si>
  <si>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</si>
  <si>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</si>
  <si>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</si>
  <si>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</si>
  <si>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</si>
  <si>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</si>
  <si>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</si>
  <si>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</si>
  <si>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</si>
  <si>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</si>
  <si>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</si>
  <si>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</si>
  <si>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</si>
  <si>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</si>
  <si>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</si>
  <si>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</si>
  <si>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</si>
  <si>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</si>
  <si>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</si>
  <si>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</si>
  <si>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</si>
  <si>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</si>
  <si>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</si>
  <si>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</si>
  <si>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</si>
  <si>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</si>
  <si>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</si>
  <si>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</si>
  <si>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</si>
  <si>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</si>
  <si>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</si>
  <si>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</si>
  <si>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</si>
  <si>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</si>
  <si>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</si>
  <si>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</si>
  <si>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</si>
  <si>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</si>
  <si>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</si>
  <si>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</si>
  <si>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</si>
  <si>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</si>
  <si>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</si>
  <si>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</si>
  <si>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</si>
  <si>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</si>
  <si>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</si>
  <si>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</si>
  <si>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</si>
  <si>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</si>
  <si>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</si>
  <si>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</si>
  <si>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</si>
  <si>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</si>
  <si>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</si>
  <si>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</si>
  <si>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</si>
  <si>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</si>
  <si>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</si>
  <si>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</si>
  <si>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</si>
  <si>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</si>
  <si>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</si>
  <si>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</si>
  <si>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</si>
  <si>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</si>
  <si>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</si>
  <si>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</si>
  <si>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</si>
  <si>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</si>
  <si>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</si>
  <si>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</si>
  <si>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</si>
  <si>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</si>
  <si>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</si>
  <si>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</si>
  <si>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</si>
  <si>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</si>
  <si>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</si>
  <si>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</si>
  <si>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</si>
  <si>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</si>
  <si>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</si>
  <si>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</si>
  <si>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</si>
  <si>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</si>
  <si>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</si>
  <si>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</si>
  <si>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</si>
  <si>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</si>
  <si>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</si>
  <si>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</si>
  <si>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</si>
  <si>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</si>
  <si>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</si>
  <si>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</si>
  <si>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</si>
  <si>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</si>
  <si>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</si>
  <si>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</si>
  <si>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</si>
  <si>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</si>
  <si>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</si>
  <si>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</si>
  <si>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</si>
  <si>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</si>
  <si>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</si>
  <si>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</si>
  <si>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</si>
  <si>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</si>
  <si>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</si>
  <si>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</si>
  <si>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</si>
  <si>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</si>
  <si>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</si>
  <si>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</si>
  <si>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</si>
  <si>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</si>
  <si>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</si>
  <si>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</si>
  <si>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</si>
  <si>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</si>
  <si>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</si>
  <si>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</si>
  <si>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</si>
  <si>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</si>
  <si>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</si>
  <si>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</si>
  <si>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</si>
  <si>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</si>
  <si>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</si>
  <si>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</si>
  <si>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</si>
  <si>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</si>
  <si>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</si>
  <si>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</si>
  <si>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</si>
  <si>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</si>
  <si>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</si>
  <si>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</si>
  <si>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</si>
  <si>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</si>
  <si>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</si>
  <si>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</si>
  <si>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</si>
  <si>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</si>
  <si>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</si>
  <si>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</si>
  <si>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</si>
  <si>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</si>
  <si>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</si>
  <si>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</si>
  <si>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</si>
  <si>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</si>
  <si>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</si>
  <si>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</si>
  <si>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</si>
  <si>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</si>
  <si>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</si>
  <si>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</si>
  <si>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</si>
  <si>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</si>
  <si>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</si>
  <si>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</si>
  <si>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</si>
  <si>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</si>
  <si>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</si>
  <si>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</si>
  <si>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</si>
  <si>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</si>
  <si>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</si>
  <si>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</si>
  <si>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</si>
  <si>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</si>
  <si>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</si>
  <si>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</si>
  <si>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</si>
  <si>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</si>
  <si>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</si>
  <si>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</si>
  <si>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</si>
  <si>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</si>
  <si>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</si>
  <si>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</si>
  <si>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</si>
  <si>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</si>
  <si>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</si>
  <si>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</si>
  <si>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</si>
  <si>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</si>
  <si>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</si>
  <si>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</si>
  <si>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</si>
  <si>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</si>
  <si>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</si>
  <si>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</si>
  <si>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</si>
  <si>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</si>
  <si>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</si>
  <si>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</si>
  <si>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</si>
  <si>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</si>
  <si>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</si>
  <si>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</si>
  <si>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</si>
  <si>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</si>
  <si>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</si>
  <si>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</si>
  <si>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</si>
  <si>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</si>
  <si>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</si>
  <si>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</si>
  <si>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</si>
  <si>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</si>
  <si>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</si>
  <si>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</si>
  <si>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</si>
  <si>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</si>
  <si>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</si>
  <si>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</si>
  <si>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</si>
  <si>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</si>
  <si>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</si>
  <si>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</si>
  <si>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</si>
  <si>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</si>
  <si>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</si>
  <si>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</si>
  <si>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</si>
  <si>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</si>
  <si>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</si>
  <si>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</si>
  <si>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</si>
  <si>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</si>
  <si>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</si>
  <si>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</si>
  <si>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</si>
  <si>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</si>
  <si>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</si>
  <si>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</si>
  <si>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</si>
  <si>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</si>
  <si>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</si>
  <si>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</si>
  <si>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</si>
  <si>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</si>
  <si>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</si>
  <si>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</si>
  <si>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</si>
  <si>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</si>
  <si>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</si>
  <si>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</si>
  <si>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</si>
  <si>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</si>
  <si>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</si>
  <si>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</si>
  <si>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</si>
  <si>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</si>
  <si>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</si>
  <si>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</si>
  <si>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</si>
  <si>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</si>
  <si>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</si>
  <si>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</si>
  <si>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</si>
  <si>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</si>
  <si>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</si>
  <si>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</si>
  <si>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</si>
  <si>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</si>
  <si>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</si>
  <si>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</si>
  <si>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</si>
  <si>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</si>
  <si>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</si>
  <si>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</si>
  <si>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</si>
  <si>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</si>
  <si>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</si>
  <si>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</si>
  <si>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</si>
  <si>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</si>
  <si>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</si>
  <si>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</si>
  <si>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</si>
  <si>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</si>
  <si>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</si>
  <si>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</si>
  <si>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</si>
  <si>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</si>
  <si>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</si>
  <si>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</si>
  <si>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</si>
  <si>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</si>
  <si>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</si>
  <si>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</si>
  <si>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</si>
  <si>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</si>
  <si>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</si>
  <si>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</si>
  <si>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</si>
  <si>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</si>
  <si>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</si>
  <si>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</si>
  <si>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</si>
  <si>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</si>
  <si>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</si>
  <si>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</si>
  <si>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</si>
  <si>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</si>
  <si>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</si>
  <si>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</si>
  <si>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</si>
  <si>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</si>
  <si>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</si>
  <si>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</si>
  <si>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</si>
  <si>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</si>
  <si>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</si>
  <si>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</si>
  <si>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</si>
  <si>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</si>
  <si>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</si>
  <si>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</si>
  <si>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</si>
  <si>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</si>
  <si>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</si>
  <si>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</si>
  <si>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</si>
  <si>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</si>
  <si>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</si>
  <si>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</si>
  <si>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</si>
  <si>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</si>
  <si>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</si>
  <si>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</si>
  <si>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</si>
  <si>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</si>
  <si>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</si>
  <si>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</si>
  <si>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</si>
  <si>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</si>
  <si>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</si>
  <si>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</si>
  <si>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</si>
  <si>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</si>
  <si>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</si>
  <si>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</si>
  <si>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</si>
  <si>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</si>
  <si>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</si>
  <si>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</si>
  <si>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</si>
  <si>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</si>
  <si>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</si>
  <si>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</si>
  <si>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</si>
  <si>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</si>
  <si>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</si>
  <si>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</si>
  <si>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</si>
  <si>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</si>
  <si>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</si>
  <si>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</si>
  <si>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</si>
  <si>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</si>
  <si>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</si>
  <si>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</si>
  <si>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</si>
  <si>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</si>
  <si>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</si>
  <si>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</si>
  <si>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</si>
  <si>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</si>
  <si>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</si>
  <si>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</si>
  <si>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</si>
  <si>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</si>
  <si>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</si>
  <si>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</si>
  <si>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</si>
  <si>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</si>
  <si>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</si>
  <si>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</si>
  <si>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</si>
  <si>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</si>
  <si>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</si>
  <si>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</si>
  <si>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</si>
  <si>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</si>
  <si>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</si>
  <si>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</si>
  <si>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</si>
  <si>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</si>
  <si>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</si>
  <si>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</si>
  <si>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</si>
  <si>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</si>
  <si>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</si>
  <si>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</si>
  <si>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</si>
  <si>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</si>
  <si>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</si>
  <si>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</si>
  <si>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</si>
  <si>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</si>
  <si>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</si>
  <si>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</si>
  <si>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</si>
  <si>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</si>
  <si>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</si>
  <si>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</si>
  <si>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</si>
  <si>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</si>
  <si>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</si>
  <si>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</si>
  <si>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</si>
  <si>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</si>
  <si>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</si>
  <si>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</si>
  <si>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</si>
  <si>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</si>
  <si>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</si>
  <si>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</si>
  <si>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</si>
  <si>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</si>
  <si>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</si>
  <si>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</si>
  <si>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</si>
  <si>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</si>
  <si>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</si>
  <si>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</si>
  <si>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</si>
  <si>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</si>
  <si>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</si>
  <si>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</si>
  <si>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</si>
  <si>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</si>
  <si>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</si>
  <si>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</si>
  <si>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</si>
  <si>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</si>
  <si>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</si>
  <si>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</si>
  <si>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</si>
  <si>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</si>
  <si>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</si>
  <si>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</si>
  <si>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</si>
  <si>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</si>
  <si>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</si>
  <si>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</si>
  <si>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</si>
  <si>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</si>
  <si>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</si>
  <si>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</si>
  <si>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</si>
  <si>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</si>
  <si>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</si>
  <si>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</si>
  <si>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</si>
  <si>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</si>
  <si>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</si>
  <si>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</si>
  <si>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</si>
  <si>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</si>
  <si>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</si>
  <si>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</si>
  <si>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</si>
  <si>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</si>
  <si>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</si>
  <si>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</si>
  <si>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</si>
  <si>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</si>
  <si>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</si>
  <si>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</si>
  <si>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</si>
  <si>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</si>
  <si>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</si>
  <si>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</si>
  <si>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</si>
  <si>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</si>
  <si>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</si>
  <si>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</si>
  <si>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</si>
  <si>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</si>
  <si>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</si>
  <si>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</si>
  <si>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</si>
  <si>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</si>
  <si>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</si>
  <si>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</si>
  <si>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</si>
  <si>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</si>
  <si>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</si>
  <si>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</si>
  <si>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</si>
  <si>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</si>
  <si>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</si>
  <si>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</si>
  <si>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</si>
  <si>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</si>
  <si>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</si>
  <si>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</si>
  <si>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</si>
  <si>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</si>
  <si>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</si>
  <si>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</si>
  <si>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</si>
  <si>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</si>
  <si>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</si>
  <si>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</si>
  <si>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</si>
  <si>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</si>
  <si>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</si>
  <si>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</si>
  <si>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</si>
  <si>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</si>
  <si>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</si>
  <si>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</si>
  <si>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</si>
  <si>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</si>
  <si>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</si>
  <si>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</si>
  <si>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</si>
  <si>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</si>
  <si>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</si>
  <si>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</si>
  <si>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</si>
  <si>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</si>
  <si>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</si>
  <si>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</si>
  <si>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</si>
  <si>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</si>
  <si>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</si>
  <si>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</si>
  <si>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</si>
  <si>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</si>
  <si>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</si>
  <si>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</si>
  <si>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</si>
  <si>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</si>
  <si>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</si>
  <si>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</si>
  <si>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</si>
  <si>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</si>
  <si>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</si>
  <si>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</si>
  <si>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</si>
  <si>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</si>
  <si>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</si>
  <si>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</si>
  <si>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</si>
  <si>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</si>
  <si>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</si>
  <si>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</si>
  <si>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</si>
  <si>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</si>
  <si>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</si>
  <si>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</si>
  <si>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</si>
  <si>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</si>
  <si>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</si>
  <si>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</si>
  <si>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</si>
  <si>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</si>
  <si>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</si>
  <si>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</si>
  <si>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</si>
  <si>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</si>
  <si>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</si>
  <si>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</si>
  <si>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</si>
  <si>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</si>
  <si>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</si>
  <si>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</si>
  <si>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</si>
  <si>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</si>
  <si>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</si>
  <si>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</si>
  <si>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</si>
  <si>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</si>
  <si>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</si>
  <si>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</si>
  <si>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</si>
  <si>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</si>
  <si>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</si>
  <si>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</si>
  <si>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</si>
  <si>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</si>
  <si>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</si>
  <si>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</si>
  <si>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</si>
  <si>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</si>
  <si>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</si>
  <si>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</si>
  <si>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</si>
  <si>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</si>
  <si>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</si>
  <si>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</si>
  <si>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</si>
  <si>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</si>
  <si>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</si>
  <si>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</si>
  <si>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</si>
  <si>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</si>
  <si>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</si>
  <si>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</si>
  <si>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</si>
  <si>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</si>
  <si>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</si>
  <si>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</si>
  <si>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</si>
  <si>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</si>
  <si>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</si>
  <si>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</si>
  <si>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</si>
  <si>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</si>
  <si>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</si>
  <si>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</si>
  <si>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</si>
  <si>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</si>
  <si>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</si>
  <si>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</si>
  <si>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</si>
  <si>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</si>
  <si>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</si>
  <si>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</si>
  <si>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</si>
  <si>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</si>
  <si>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</si>
  <si>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</si>
  <si>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</si>
  <si>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</si>
  <si>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</si>
  <si>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</si>
  <si>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</si>
  <si>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</si>
  <si>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</si>
  <si>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</si>
  <si>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</si>
  <si>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</si>
  <si>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</si>
  <si>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</si>
  <si>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</si>
  <si>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</si>
  <si>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</si>
  <si>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</si>
  <si>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</si>
  <si>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</si>
  <si>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</si>
  <si>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</si>
  <si>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</si>
  <si>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</si>
  <si>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</si>
  <si>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</si>
  <si>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</si>
  <si>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</si>
  <si>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</si>
  <si>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</si>
  <si>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</si>
  <si>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</si>
  <si>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</si>
  <si>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</si>
  <si>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</si>
  <si>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</si>
  <si>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</si>
  <si>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</si>
  <si>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</si>
  <si>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</si>
  <si>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</si>
  <si>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</si>
  <si>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</si>
  <si>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</si>
  <si>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</si>
  <si>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</si>
  <si>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</si>
  <si>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</si>
  <si>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</si>
  <si>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</si>
  <si>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</si>
  <si>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</si>
  <si>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</si>
  <si>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</si>
  <si>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</si>
  <si>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</si>
  <si>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</si>
  <si>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</si>
  <si>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</si>
  <si>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</si>
  <si>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</si>
  <si>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</si>
  <si>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</si>
  <si>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</si>
  <si>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</si>
  <si>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</si>
  <si>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</si>
  <si>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</si>
  <si>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</si>
  <si>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</si>
  <si>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</si>
  <si>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</si>
  <si>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</si>
  <si>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</si>
  <si>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</si>
  <si>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</si>
  <si>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</si>
  <si>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</si>
  <si>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</si>
  <si>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</si>
  <si>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</si>
  <si>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</si>
  <si>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</si>
  <si>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</si>
  <si>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</si>
  <si>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</si>
  <si>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</si>
  <si>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</si>
  <si>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</si>
  <si>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</si>
  <si>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</si>
  <si>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</si>
  <si>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</si>
  <si>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</si>
  <si>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</si>
  <si>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</si>
  <si>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</si>
  <si>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</si>
  <si>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</si>
  <si>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</si>
  <si>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</si>
  <si>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</si>
  <si>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</si>
  <si>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</si>
  <si>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</si>
  <si>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</si>
  <si>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</si>
  <si>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</si>
  <si>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</si>
  <si>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</si>
  <si>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</si>
  <si>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</si>
  <si>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</si>
  <si>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</si>
  <si>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</si>
  <si>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</si>
  <si>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</si>
  <si>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</si>
  <si>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</si>
  <si>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</si>
  <si>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</si>
  <si>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</si>
  <si>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</si>
  <si>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</si>
  <si>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</si>
  <si>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</si>
  <si>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</si>
  <si>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</si>
  <si>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</si>
  <si>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</si>
  <si>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</si>
  <si>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</si>
  <si>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</si>
  <si>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</si>
  <si>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</si>
  <si>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</si>
  <si>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</si>
  <si>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</si>
  <si>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</si>
  <si>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</si>
  <si>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</si>
  <si>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</si>
  <si>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</si>
  <si>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</si>
  <si>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</si>
  <si>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</si>
  <si>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</si>
  <si>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</si>
  <si>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</si>
  <si>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</si>
  <si>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</si>
  <si>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</si>
  <si>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</si>
  <si>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</si>
  <si>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</si>
  <si>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</si>
  <si>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</si>
  <si>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</si>
  <si>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</si>
  <si>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</si>
  <si>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</si>
  <si>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</si>
  <si>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</si>
  <si>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</si>
  <si>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</si>
  <si>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</si>
  <si>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</si>
  <si>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</si>
  <si>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</si>
  <si>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</si>
  <si>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</si>
  <si>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</si>
  <si>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</si>
  <si>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</si>
  <si>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</si>
  <si>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</si>
  <si>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</si>
  <si>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</si>
  <si>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</si>
  <si>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</si>
  <si>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</si>
  <si>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</si>
  <si>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</si>
  <si>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</si>
  <si>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</si>
  <si>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</si>
  <si>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</si>
  <si>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</si>
  <si>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</si>
  <si>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</si>
  <si>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</si>
  <si>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</si>
  <si>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</si>
  <si>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</si>
  <si>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</si>
  <si>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</si>
  <si>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</si>
  <si>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</si>
  <si>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</si>
  <si>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</si>
  <si>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</si>
  <si>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</si>
  <si>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</si>
  <si>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</si>
  <si>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</si>
  <si>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</si>
  <si>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</si>
  <si>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</si>
  <si>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</si>
  <si>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</si>
  <si>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</si>
  <si>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</si>
  <si>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</si>
  <si>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</si>
  <si>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</si>
  <si>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</si>
  <si>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</si>
  <si>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</si>
  <si>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</si>
  <si>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</si>
  <si>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</si>
  <si>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</si>
  <si>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</si>
  <si>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</si>
  <si>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</si>
  <si>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</si>
  <si>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</si>
  <si>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</si>
  <si>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</si>
  <si>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</si>
  <si>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</si>
  <si>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</si>
  <si>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</si>
  <si>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</si>
  <si>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</si>
  <si>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</si>
  <si>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</si>
  <si>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</si>
  <si>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</si>
  <si>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</si>
  <si>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</si>
  <si>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</si>
  <si>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</si>
  <si>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</si>
  <si>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</si>
  <si>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</si>
  <si>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</si>
  <si>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</si>
  <si>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</si>
  <si>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</si>
  <si>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</si>
  <si>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</si>
  <si>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</si>
  <si>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</si>
  <si>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</si>
  <si>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</si>
  <si>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</si>
  <si>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</si>
  <si>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</si>
  <si>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</si>
  <si>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</si>
  <si>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</si>
  <si>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</si>
  <si>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</si>
  <si>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</si>
  <si>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</si>
  <si>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</si>
  <si>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</si>
  <si>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</si>
  <si>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</si>
  <si>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</si>
  <si>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</si>
  <si>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</si>
  <si>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</si>
  <si>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</si>
  <si>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</si>
  <si>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</si>
  <si>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</si>
  <si>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</si>
  <si>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</si>
  <si>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</si>
  <si>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</si>
  <si>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</si>
  <si>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</si>
  <si>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</si>
  <si>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</si>
  <si>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</si>
  <si>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</si>
  <si>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</si>
  <si>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</si>
  <si>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</si>
  <si>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</si>
  <si>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</si>
  <si>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</si>
  <si>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</si>
  <si>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</si>
  <si>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</si>
  <si>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</si>
  <si>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</si>
  <si>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</si>
  <si>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</si>
  <si>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</si>
  <si>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</si>
  <si>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</si>
  <si>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</si>
  <si>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</si>
  <si>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</si>
  <si>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</si>
  <si>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</si>
  <si>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</si>
  <si>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</si>
  <si>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</si>
  <si>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</si>
  <si>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</si>
  <si>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</si>
  <si>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</si>
  <si>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</si>
  <si>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</si>
  <si>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</si>
  <si>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</si>
  <si>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</si>
  <si>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</si>
  <si>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</si>
  <si>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</si>
  <si>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</si>
  <si>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</si>
  <si>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</si>
  <si>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</si>
  <si>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</si>
  <si>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</si>
  <si>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</si>
  <si>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</si>
  <si>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</si>
  <si>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</si>
  <si>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</si>
  <si>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</si>
  <si>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</si>
  <si>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</si>
  <si>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</si>
  <si>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</si>
  <si>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</si>
  <si>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</si>
  <si>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</si>
  <si>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</si>
  <si>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</si>
  <si>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</si>
  <si>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</si>
  <si>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</si>
  <si>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</si>
  <si>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</si>
  <si>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</si>
  <si>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</si>
  <si>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</si>
  <si>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</si>
  <si>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</si>
  <si>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</si>
  <si>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</si>
  <si>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</si>
  <si>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</si>
  <si>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</si>
  <si>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</si>
  <si>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</si>
  <si>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</si>
  <si>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</si>
  <si>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</si>
  <si>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</si>
  <si>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</si>
  <si>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</si>
  <si>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</si>
  <si>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</si>
  <si>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</si>
  <si>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</si>
  <si>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</si>
  <si>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</si>
  <si>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</si>
  <si>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</si>
  <si>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</si>
  <si>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</si>
  <si>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</si>
  <si>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</si>
  <si>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</si>
  <si>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</si>
  <si>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</si>
  <si>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</si>
  <si>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</si>
  <si>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</si>
  <si>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</si>
  <si>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</si>
  <si>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</si>
  <si>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</si>
  <si>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</si>
  <si>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</si>
  <si>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</si>
  <si>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</si>
  <si>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</si>
  <si>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</si>
  <si>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</si>
  <si>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</si>
  <si>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</si>
  <si>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</si>
  <si>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</si>
  <si>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</si>
  <si>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</si>
  <si>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</si>
  <si>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</si>
  <si>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</si>
  <si>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</si>
  <si>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</si>
  <si>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</si>
  <si>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</si>
  <si>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</si>
  <si>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</si>
  <si>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</si>
  <si>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</si>
  <si>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</si>
  <si>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</si>
  <si>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</si>
  <si>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</si>
  <si>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</si>
  <si>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</si>
  <si>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</si>
  <si>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</si>
  <si>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</si>
  <si>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</si>
  <si>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</si>
  <si>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</si>
  <si>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</si>
  <si>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</si>
  <si>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</si>
  <si>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</si>
  <si>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</si>
  <si>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</si>
  <si>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</si>
  <si>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</si>
  <si>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</si>
  <si>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</si>
  <si>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</si>
  <si>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</si>
  <si>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</si>
  <si>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</si>
  <si>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</si>
  <si>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</si>
  <si>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</si>
  <si>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</si>
  <si>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</si>
  <si>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</si>
  <si>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</si>
  <si>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</si>
  <si>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</si>
  <si>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</si>
  <si>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</si>
  <si>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</si>
  <si>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</si>
  <si>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</si>
  <si>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</si>
  <si>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</si>
  <si>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</si>
  <si>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</si>
  <si>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</si>
  <si>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</si>
  <si>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</si>
  <si>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</si>
  <si>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</si>
  <si>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</si>
  <si>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</si>
  <si>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</si>
  <si>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</si>
  <si>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</si>
  <si>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</si>
  <si>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</si>
  <si>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</si>
  <si>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</si>
  <si>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</si>
  <si>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</si>
  <si>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</si>
  <si>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</si>
  <si>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</si>
  <si>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</si>
  <si>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</si>
  <si>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</si>
  <si>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</si>
  <si>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</si>
  <si>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</si>
  <si>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</si>
  <si>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</si>
  <si>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</si>
  <si>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</si>
  <si>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</si>
  <si>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</si>
  <si>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</si>
  <si>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</si>
  <si>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</si>
  <si>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</si>
  <si>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</si>
  <si>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</si>
  <si>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</si>
  <si>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</si>
  <si>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</si>
  <si>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</si>
  <si>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</si>
  <si>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</si>
  <si>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</si>
  <si>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</si>
  <si>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</si>
  <si>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</si>
  <si>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</si>
  <si>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</si>
  <si>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</si>
  <si>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</si>
  <si>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</si>
  <si>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</si>
  <si>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</si>
  <si>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</si>
  <si>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</si>
  <si>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</si>
  <si>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</si>
  <si>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</si>
  <si>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</si>
  <si>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</si>
  <si>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</si>
  <si>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</si>
  <si>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</si>
  <si>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</si>
  <si>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</si>
  <si>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</si>
  <si>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</si>
  <si>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</si>
  <si>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</si>
  <si>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</si>
  <si>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</si>
  <si>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</si>
  <si>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</si>
  <si>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</si>
  <si>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</si>
  <si>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</si>
  <si>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</si>
  <si>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</si>
  <si>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</si>
  <si>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</si>
  <si>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</si>
  <si>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</si>
  <si>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</si>
  <si>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</si>
  <si>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</si>
  <si>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</si>
  <si>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</si>
  <si>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</si>
  <si>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</si>
  <si>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</si>
  <si>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</si>
  <si>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</si>
  <si>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</si>
  <si>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</si>
  <si>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</si>
  <si>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</si>
  <si>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</si>
  <si>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</si>
  <si>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</si>
  <si>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</si>
  <si>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</si>
  <si>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</si>
  <si>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</si>
  <si>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</si>
  <si>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</si>
  <si>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</si>
  <si>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</si>
  <si>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</si>
  <si>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</si>
  <si>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</si>
  <si>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</si>
  <si>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</si>
  <si>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</si>
  <si>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</si>
  <si>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</si>
  <si>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</si>
  <si>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</si>
  <si>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</si>
  <si>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</si>
  <si>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</si>
  <si>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</si>
  <si>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</si>
  <si>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</si>
  <si>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</si>
  <si>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</si>
  <si>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</si>
  <si>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</si>
  <si>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</si>
  <si>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</si>
  <si>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</si>
  <si>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</si>
  <si>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</si>
  <si>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</si>
  <si>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</si>
  <si>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</si>
  <si>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</si>
  <si>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</si>
  <si>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</si>
  <si>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</si>
  <si>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</si>
  <si>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</si>
  <si>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</si>
  <si>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</si>
  <si>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</si>
  <si>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</si>
  <si>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</si>
  <si>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</si>
  <si>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</si>
  <si>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</si>
  <si>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</si>
  <si>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</si>
  <si>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</si>
  <si>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</si>
  <si>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</si>
  <si>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</si>
  <si>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</si>
  <si>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</si>
  <si>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</si>
  <si>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</si>
  <si>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</si>
  <si>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</si>
  <si>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</si>
  <si>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</si>
  <si>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</si>
  <si>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</si>
  <si>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</si>
  <si>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</si>
  <si>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</si>
  <si>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</si>
  <si>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</si>
  <si>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</si>
  <si>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</si>
  <si>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</si>
  <si>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</si>
  <si>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</si>
  <si>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</si>
  <si>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</si>
  <si>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</si>
  <si>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</si>
  <si>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</si>
  <si>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</si>
  <si>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</si>
  <si>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</si>
  <si>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</si>
  <si>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</si>
  <si>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</si>
  <si>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</si>
  <si>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</si>
  <si>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</si>
  <si>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</si>
  <si>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</si>
  <si>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</si>
  <si>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</si>
  <si>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</si>
  <si>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</si>
  <si>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</si>
  <si>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</si>
  <si>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</si>
  <si>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</si>
  <si>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</si>
  <si>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</si>
  <si>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</si>
  <si>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</si>
  <si>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</si>
  <si>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</si>
  <si>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</si>
  <si>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</si>
  <si>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</si>
  <si>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</si>
  <si>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</si>
  <si>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</si>
  <si>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</si>
  <si>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</si>
  <si>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</si>
  <si>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</si>
  <si>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</si>
  <si>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</si>
  <si>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</si>
  <si>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</si>
  <si>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</si>
  <si>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</si>
  <si>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</si>
  <si>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</si>
  <si>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</si>
  <si>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</si>
  <si>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</si>
  <si>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</si>
  <si>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</si>
  <si>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</si>
  <si>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</si>
  <si>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</si>
  <si>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</si>
  <si>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</si>
  <si>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</si>
  <si>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</si>
  <si>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</si>
  <si>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</si>
  <si>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</si>
  <si>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</si>
  <si>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</si>
  <si>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</si>
  <si>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</si>
  <si>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</si>
  <si>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</si>
  <si>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</si>
  <si>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</si>
  <si>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</si>
  <si>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</si>
  <si>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</si>
  <si>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</si>
  <si>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</si>
  <si>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</si>
  <si>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</si>
  <si>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</si>
  <si>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</si>
  <si>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</si>
  <si>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</si>
  <si>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</si>
  <si>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</si>
  <si>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</si>
  <si>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</si>
  <si>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</si>
  <si>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</si>
  <si>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</si>
  <si>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</si>
  <si>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</si>
  <si>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</si>
  <si>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</si>
  <si>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</si>
  <si>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</si>
  <si>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</si>
  <si>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</si>
  <si>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</si>
  <si>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</si>
  <si>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</si>
  <si>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</si>
  <si>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</si>
  <si>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</si>
  <si>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</si>
  <si>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</si>
  <si>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</si>
  <si>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</si>
  <si>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</si>
  <si>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</si>
  <si>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</si>
  <si>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</si>
  <si>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</si>
  <si>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</si>
  <si>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</si>
  <si>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</si>
  <si>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</si>
  <si>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</si>
  <si>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</si>
  <si>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</si>
  <si>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</si>
  <si>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</si>
  <si>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</si>
  <si>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</si>
  <si>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</si>
  <si>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</si>
  <si>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</si>
  <si>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</si>
  <si>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</si>
  <si>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</si>
  <si>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</si>
  <si>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</si>
  <si>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</si>
  <si>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</si>
  <si>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</si>
  <si>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</si>
  <si>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</si>
  <si>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</si>
  <si>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</si>
  <si>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</si>
  <si>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</si>
  <si>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</si>
  <si>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</si>
  <si>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</si>
  <si>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</si>
  <si>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</si>
  <si>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</si>
  <si>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</si>
  <si>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</si>
  <si>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</si>
  <si>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</si>
  <si>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</si>
  <si>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</si>
  <si>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</si>
  <si>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</si>
  <si>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</si>
  <si>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</si>
  <si>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</si>
  <si>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</si>
  <si>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</si>
  <si>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</si>
  <si>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</si>
  <si>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</si>
  <si>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</si>
  <si>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</si>
  <si>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</si>
  <si>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</si>
  <si>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</si>
  <si>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</si>
  <si>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</si>
  <si>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</si>
  <si>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</si>
  <si>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</si>
  <si>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</si>
  <si>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</si>
  <si>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</si>
  <si>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</si>
  <si>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</si>
  <si>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</si>
  <si>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</si>
  <si>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</si>
  <si>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</si>
  <si>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</si>
  <si>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</si>
  <si>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</si>
  <si>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</si>
  <si>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</si>
  <si>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</si>
  <si>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</si>
  <si>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</si>
  <si>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</si>
  <si>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</si>
  <si>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</si>
  <si>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</si>
  <si>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</si>
  <si>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</si>
  <si>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</si>
  <si>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</si>
  <si>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</si>
  <si>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</si>
  <si>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</si>
  <si>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</si>
  <si>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</si>
  <si>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</si>
  <si>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</si>
  <si>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</si>
  <si>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</si>
  <si>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</si>
  <si>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</si>
  <si>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</si>
  <si>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</si>
  <si>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</si>
  <si>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</si>
  <si>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</si>
  <si>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</si>
  <si>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</si>
  <si>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</si>
  <si>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</si>
  <si>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</si>
  <si>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</si>
  <si>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</si>
  <si>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</si>
  <si>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</si>
  <si>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</si>
  <si>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</si>
  <si>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</si>
  <si>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</si>
  <si>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</si>
  <si>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</si>
  <si>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</si>
  <si>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</si>
  <si>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</si>
  <si>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</si>
  <si>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</si>
  <si>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</si>
  <si>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</si>
  <si>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</si>
  <si>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</si>
  <si>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</si>
  <si>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</si>
  <si>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</si>
  <si>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</si>
  <si>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</si>
  <si>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</si>
  <si>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</si>
  <si>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</si>
  <si>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</si>
  <si>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</si>
  <si>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</si>
  <si>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</si>
  <si>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</si>
  <si>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</si>
  <si>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</si>
  <si>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</si>
  <si>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</si>
  <si>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</si>
  <si>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</si>
  <si>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</si>
  <si>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</si>
  <si>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</si>
  <si>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</si>
  <si>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</si>
  <si>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</si>
  <si>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</si>
  <si>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</si>
  <si>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</si>
  <si>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</si>
  <si>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</si>
  <si>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</si>
  <si>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</si>
  <si>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</si>
  <si>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</si>
  <si>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</si>
  <si>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</si>
  <si>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</si>
  <si>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</si>
  <si>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</si>
  <si>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</si>
  <si>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</si>
  <si>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</si>
  <si>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</si>
  <si>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</si>
  <si>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</si>
  <si>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</si>
  <si>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</si>
  <si>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</si>
  <si>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</si>
  <si>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</si>
  <si>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</si>
  <si>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</si>
  <si>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</si>
  <si>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</si>
  <si>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</si>
  <si>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</si>
  <si>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</si>
  <si>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</si>
  <si>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</si>
  <si>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</si>
  <si>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</si>
  <si>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</si>
  <si>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</si>
  <si>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</si>
  <si>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</si>
  <si>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</si>
  <si>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</si>
  <si>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</si>
  <si>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</si>
  <si>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</si>
  <si>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</si>
  <si>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</si>
  <si>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</si>
  <si>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</si>
  <si>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</si>
  <si>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</si>
  <si>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</si>
  <si>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</si>
  <si>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</si>
  <si>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</si>
  <si>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</si>
  <si>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</si>
  <si>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</si>
  <si>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</si>
  <si>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</si>
  <si>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</si>
  <si>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</si>
  <si>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</si>
  <si>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</si>
  <si>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</si>
  <si>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</si>
  <si>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</si>
  <si>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</si>
  <si>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</si>
  <si>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</si>
  <si>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</si>
  <si>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</si>
  <si>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</si>
  <si>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</si>
  <si>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</si>
  <si>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</si>
  <si>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</si>
  <si>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</si>
  <si>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</si>
  <si>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</si>
  <si>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</si>
  <si>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</si>
  <si>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</si>
  <si>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</si>
  <si>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</si>
  <si>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</si>
  <si>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</si>
  <si>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</si>
  <si>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</si>
  <si>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</si>
  <si>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</si>
  <si>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</si>
  <si>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</si>
  <si>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</si>
  <si>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</si>
  <si>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</si>
  <si>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</si>
  <si>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</si>
  <si>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</si>
  <si>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</si>
  <si>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</si>
  <si>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</si>
  <si>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</si>
  <si>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</si>
  <si>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</si>
  <si>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</si>
  <si>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</si>
  <si>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</si>
  <si>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</si>
  <si>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</si>
  <si>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</si>
  <si>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</si>
  <si>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</si>
  <si>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</si>
  <si>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</si>
  <si>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</si>
  <si>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</si>
  <si>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</si>
  <si>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</si>
  <si>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</si>
  <si>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</si>
  <si>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</si>
  <si>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</si>
  <si>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</si>
  <si>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</si>
  <si>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</si>
  <si>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</si>
  <si>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</si>
  <si>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</si>
  <si>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</si>
  <si>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</si>
  <si>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</si>
  <si>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</si>
  <si>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</si>
  <si>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</si>
  <si>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</si>
  <si>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</si>
  <si>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</si>
  <si>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</si>
  <si>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</si>
  <si>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</si>
  <si>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</si>
  <si>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</si>
  <si>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</si>
  <si>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</si>
  <si>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</si>
  <si>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</si>
  <si>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</si>
  <si>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</si>
  <si>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</si>
  <si>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</si>
  <si>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</si>
  <si>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</si>
  <si>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</si>
  <si>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</si>
  <si>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</si>
  <si>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</si>
  <si>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</si>
  <si>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</si>
  <si>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</si>
  <si>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</si>
  <si>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</si>
  <si>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</si>
  <si>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</si>
  <si>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</si>
  <si>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</si>
  <si>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</si>
  <si>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</si>
  <si>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</si>
  <si>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</si>
  <si>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</si>
  <si>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</si>
  <si>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</si>
  <si>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</si>
  <si>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</si>
  <si>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</si>
  <si>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</si>
  <si>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</si>
  <si>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</si>
  <si>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</si>
  <si>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</si>
  <si>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</si>
  <si>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</si>
  <si>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</si>
  <si>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</si>
  <si>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</si>
  <si>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</si>
  <si>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</si>
  <si>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</si>
  <si>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</si>
  <si>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</si>
  <si>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</si>
  <si>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</si>
  <si>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</si>
  <si>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</si>
  <si>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</si>
  <si>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</si>
  <si>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</si>
  <si>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</si>
  <si>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</si>
  <si>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</si>
  <si>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</si>
  <si>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</si>
  <si>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</si>
  <si>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</si>
  <si>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</si>
  <si>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</si>
  <si>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</si>
  <si>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</si>
  <si>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</si>
  <si>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</si>
  <si>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</si>
  <si>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</si>
  <si>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</si>
  <si>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</si>
  <si>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</si>
  <si>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</si>
  <si>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</si>
  <si>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</si>
  <si>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</si>
  <si>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</si>
  <si>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</si>
  <si>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</si>
  <si>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</si>
  <si>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</si>
  <si>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</si>
  <si>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</si>
  <si>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</si>
  <si>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</si>
  <si>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</si>
  <si>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</si>
  <si>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</si>
  <si>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</si>
  <si>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</si>
  <si>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</si>
  <si>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</si>
  <si>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</si>
  <si>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</si>
  <si>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</si>
  <si>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</si>
  <si>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</si>
  <si>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</si>
  <si>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</si>
  <si>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</si>
  <si>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</si>
  <si>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</si>
  <si>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</si>
  <si>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</si>
  <si>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</si>
  <si>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</si>
  <si>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</si>
  <si>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</si>
  <si>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</si>
  <si>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</si>
  <si>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</si>
  <si>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</si>
  <si>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</si>
  <si>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</si>
  <si>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</si>
  <si>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</si>
  <si>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</si>
  <si>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</si>
  <si>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</si>
  <si>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</si>
  <si>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</si>
  <si>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</si>
  <si>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</si>
  <si>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</si>
  <si>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</si>
  <si>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</si>
  <si>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</si>
  <si>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</si>
  <si>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</si>
  <si>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</si>
  <si>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</si>
  <si>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</si>
  <si>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</si>
  <si>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</si>
  <si>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</si>
  <si>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</si>
  <si>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</si>
  <si>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</si>
  <si>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</si>
  <si>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</si>
  <si>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</si>
  <si>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</si>
  <si>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</si>
  <si>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</si>
  <si>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</si>
  <si>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</si>
  <si>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</si>
  <si>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</si>
  <si>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</si>
  <si>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</si>
  <si>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</si>
  <si>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</si>
  <si>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</si>
  <si>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</si>
  <si>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</si>
  <si>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</si>
  <si>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</si>
  <si>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</si>
  <si>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</si>
  <si>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</si>
  <si>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</si>
  <si>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</si>
  <si>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</si>
  <si>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</si>
  <si>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</si>
  <si>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</si>
  <si>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</si>
  <si>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</si>
  <si>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</si>
  <si>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</si>
  <si>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</si>
  <si>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</si>
  <si>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</si>
  <si>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</si>
  <si>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</si>
  <si>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</si>
  <si>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</si>
  <si>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</si>
  <si>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</si>
  <si>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</si>
  <si>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</si>
  <si>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</si>
  <si>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</si>
  <si>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</si>
  <si>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</si>
  <si>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</si>
  <si>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</si>
  <si>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</si>
  <si>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</si>
  <si>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</si>
  <si>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</si>
  <si>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</si>
  <si>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</si>
  <si>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</si>
  <si>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</si>
  <si>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</si>
  <si>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</si>
  <si>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</si>
  <si>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</si>
  <si>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</si>
  <si>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</si>
  <si>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</si>
  <si>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</si>
  <si>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</si>
  <si>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</si>
  <si>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</si>
  <si>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</si>
  <si>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</si>
  <si>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</si>
  <si>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</si>
  <si>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</si>
  <si>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</si>
  <si>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</si>
  <si>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</si>
  <si>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</si>
  <si>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</si>
  <si>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</si>
  <si>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</si>
  <si>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</si>
  <si>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</si>
  <si>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</si>
  <si>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</si>
  <si>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</si>
  <si>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</si>
  <si>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</si>
  <si>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</si>
  <si>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</si>
  <si>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</si>
  <si>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</si>
  <si>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</si>
  <si>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</si>
  <si>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</si>
  <si>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</si>
  <si>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</si>
  <si>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</si>
  <si>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</si>
  <si>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</si>
  <si>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</si>
  <si>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</si>
  <si>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</si>
  <si>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</si>
  <si>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</si>
  <si>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</si>
  <si>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</si>
  <si>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</si>
  <si>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</si>
  <si>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</si>
  <si>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</si>
  <si>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</si>
  <si>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</si>
  <si>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</si>
  <si>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</si>
  <si>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</si>
  <si>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</si>
  <si>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</si>
  <si>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</si>
  <si>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</si>
  <si>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</si>
  <si>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</si>
  <si>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</si>
  <si>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</si>
  <si>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</si>
  <si>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</si>
  <si>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</si>
  <si>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</si>
  <si>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</si>
  <si>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</si>
  <si>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</si>
  <si>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</si>
  <si>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</si>
  <si>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</si>
  <si>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</si>
  <si>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</si>
  <si>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</si>
  <si>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</si>
  <si>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</si>
  <si>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</si>
  <si>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</si>
  <si>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</si>
  <si>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</si>
  <si>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</si>
  <si>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</si>
  <si>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</si>
  <si>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</si>
  <si>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</si>
  <si>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</si>
  <si>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</si>
  <si>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</si>
  <si>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</si>
  <si>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</si>
  <si>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</si>
  <si>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</si>
  <si>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</si>
  <si>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</si>
  <si>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</si>
  <si>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</si>
  <si>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</si>
  <si>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</si>
  <si>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</si>
  <si>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</si>
  <si>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</si>
  <si>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</si>
  <si>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</si>
  <si>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</si>
  <si>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</si>
  <si>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</si>
  <si>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</si>
  <si>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</si>
  <si>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</si>
  <si>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</si>
  <si>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</si>
  <si>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</si>
  <si>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</si>
  <si>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</si>
  <si>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</si>
  <si>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</si>
  <si>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</si>
  <si>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</si>
  <si>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</si>
  <si>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</si>
  <si>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</si>
  <si>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</si>
  <si>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</si>
  <si>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</si>
  <si>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</si>
  <si>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</si>
  <si>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</si>
  <si>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</si>
  <si>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</si>
  <si>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</si>
  <si>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</si>
  <si>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</si>
  <si>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</si>
  <si>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</si>
  <si>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</si>
  <si>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</si>
  <si>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</si>
  <si>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</si>
  <si>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</si>
  <si>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</si>
  <si>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</si>
  <si>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</si>
  <si>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</si>
  <si>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</si>
  <si>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</si>
  <si>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</si>
  <si>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</si>
  <si>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</si>
  <si>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</si>
  <si>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</si>
  <si>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</si>
  <si>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</si>
  <si>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</si>
  <si>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</si>
  <si>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</si>
  <si>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</si>
  <si>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</si>
  <si>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</si>
  <si>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</si>
  <si>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</si>
  <si>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</si>
  <si>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</si>
  <si>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</si>
  <si>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</si>
  <si>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</si>
  <si>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</si>
  <si>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</si>
  <si>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</si>
  <si>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</si>
  <si>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</si>
  <si>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</si>
  <si>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</si>
  <si>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</si>
  <si>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</si>
  <si>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</si>
  <si>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</si>
  <si>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</si>
  <si>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</si>
  <si>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</si>
  <si>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</si>
  <si>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</si>
  <si>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</si>
  <si>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</si>
  <si>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</si>
  <si>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</si>
  <si>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</si>
  <si>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</si>
  <si>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</si>
  <si>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</si>
  <si>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</si>
  <si>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</si>
  <si>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</si>
  <si>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</si>
  <si>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</si>
  <si>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</si>
  <si>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</si>
  <si>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</si>
  <si>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</si>
  <si>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</si>
  <si>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</si>
  <si>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</si>
  <si>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2025-11-15 13:24:45
</t>
  </si>
  <si>
    <t xml:space="preserve"> PCM-20250215-00000830 </t>
  </si>
  <si>
    <t>LTE site still down and  site located in aramco area access issue need special permission</t>
  </si>
  <si>
    <t>NO PCM</t>
  </si>
  <si>
    <t>Sceco cut in area  /EM team at site checking</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</si>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</sst>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313.61474710648326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0.18412210648239125</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0.12890219907421852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45976.563173032409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45976.563173032409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45976.563173032409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45976.563173032409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45976.563173032409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45976.563173032409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45976.563173032409</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45976.563173032409</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45976.563173032409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45976.563173032409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45976.563173032409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45976.563173032409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45976.563173032409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45976.563173032409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45976.563173032409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45976.563173032409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45976.563173032409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45976.563173032409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45976.563173032409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45976.563173032409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45976.563173032409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45976.563173032409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45976.563173032409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45976.563173032409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45976.563173032409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45976.563173032409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45976.563173032409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45976.563173032409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45976.563173032409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45976.563173032409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45976.563173032409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45976.563173032409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45976.563173032409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45976.563173032409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45976.563173032409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45976.563173032409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45976.563173032409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45976.563173032409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45976.563173032409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45976.563173032409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45976.563173032409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45976.563173032409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45976.563173032409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45976.563173032409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45976.563173032409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45976.563173032409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45976.563173032409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45976.563173032409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45976.563173032409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45976.563173032409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45976.563173032409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45976.563173032409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45976.563173032409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45976.563173032409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45976.563173032409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45976.563173032409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45976.563173032409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45976.563173032409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45976.563173032409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45976.563173032409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45976.563173032409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45976.563173032409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45976.563173032409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45976.563173032409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45976.563173032409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45976.563173032409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45976.563173032409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45976.563173032409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45976.563173032409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45976.563173032409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45976.563173032409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45976.563173032409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45976.563173032409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45976.563173032409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45976.563173032409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45976.563173032409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45976.563173032409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45976.563173032409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45976.563173032409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45976.563173032409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45976.563173032409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45976.563173032409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45976.563173032409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45976.563173032409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45976.563173032409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45976.563173032409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45976.563173032409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45976.563173032409</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11EF6245-3404-477B-9D5B-59B37E75866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151.56333506944793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0.1268304398181499</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v>1</v>
      </c>
      <c r="D5" s="158" t="s">
        <v>27907</v>
      </c>
      <c r="E5" s="103" t="s">
        <v>39021</v>
      </c>
      <c r="F5" s="104"/>
      <c r="G5" s="105">
        <f ca="1">IFERROR(NOW()-F5,"-")</f>
        <v>45976.563173032409</v>
      </c>
      <c r="H5" s="157" t="s">
        <v>39112</v>
      </c>
      <c r="I5" s="18" t="str">
        <f>IFERROR(VLOOKUP(D5,DB!A:F,6,0),"")</f>
        <v>SCECO-Rental-Genset</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45976.563173032409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45976.563173032409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45976.563173032409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45976.563173032409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45976.563173032409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45976.563173032409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45976.563173032409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45976.563173032409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45976.563173032409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45976.563173032409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45976.563173032409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45976.563173032409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45976.563173032409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45976.563173032409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45976.563173032409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45976.563173032409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45976.563173032409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45976.563173032409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45976.563173032409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45976.563173032409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45976.563173032409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45976.563173032409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45976.563173032409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45976.563173032409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45976.563173032409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45976.563173032409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45976.563173032409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45976.563173032409</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45976.563173032409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45976.563173032409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45976.563173032409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45976.563173032409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45976.563173032409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45976.563173032409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45976.563173032409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45976.563173032409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45976.563173032409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45976.563173032409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45976.563173032409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45976.563173032409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45976.563173032409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45976.563173032409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45976.563173032409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45976.563173032409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45976.563173032409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45976.563173032409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45976.563173032409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45976.563173032409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45976.563173032409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45976.563173032409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45976.563173032409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45976.563173032409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45976.563173032409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45976.563173032409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45976.563173032409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45976.563173032409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45976.563173032409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45976.563173032409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45976.563173032409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45976.563173032409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45976.563173032409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45976.563173032409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45976.563173032409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45976.563173032409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45976.563173032409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45976.563173032409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45976.563173032409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45976.563173032409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45976.563173032409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45976.563173032409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45976.563173032409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45976.563173032409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45976.563173032409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45976.563173032409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45976.563173032409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45976.563173032409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45976.563173032409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45976.563173032409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45976.563173032409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45976.563173032409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45976.563173032409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45976.563173032409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45976.563173032409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45976.563173032409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45976.563173032409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45976.563173032409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45976.563173032409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45976.563173032409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45976.563173032409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45976.563173032409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45976.563173032409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45976.563173032409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45976.563173032409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45976.563173032409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45976.563173032409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45976.563173032409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45976.563173032409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45976.563173032409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45976.563173032409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45976.563173032409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45976.563173032409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45976.563173032409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45976.563173032409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45976.563173032409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45976.563173032409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45976.563173032409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45976.563173032409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45976.563173032409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45976.563173032409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45976.563173032409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45976.563173032409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45976.563173032409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45976.563173032409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45976.563173032409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45976.563173032409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45976.563173032409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45976.563173032409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45976.563173032409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45976.563173032409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45976.563173032409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45976.563173032409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45976.563173032409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45976.563173032409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45976.563173032409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45976.563173032409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45976.563173032409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45976.563173032409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45976.563173032409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45976.563173032409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45976.563173032409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45976.563173032409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45976.563173032409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45976.563173032409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45976.563173032409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45976.563173032409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45976.563173032409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45976.563173032409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45976.563173032409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45976.563173032409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45976.563173032409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45976.563173032409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45976.563173032409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45976.563173032409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45976.563173032409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45976.563173032409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45976.563173032409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45976.563173032409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45976.563173032409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45976.563173032409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45976.563173032409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45976.563173032409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45976.563173032409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45976.563173032409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45976.563173032409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45976.563173032409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45976.563173032409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45976.563173032409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45976.563173032409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45976.563173032409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45976.563173032409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45976.563173032409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45976.563173032409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45976.563173032409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45976.563173032409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45976.563173032409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45976.563173032409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45976.563173032409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45976.563173032409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45976.563173032409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45976.563173032409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45976.563173032409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45976.563173032409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45976.563173032409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45976.563173032409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45976.563173032409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45976.563173032409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45976.563173032409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45976.563173032409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45976.563173032409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45976.563173032409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45976.563173032409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45976.563173032409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45976.563173032409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45976.563173032409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45976.563173032409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45976.563173032409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45976.563173032409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45976.563173032409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45976.563173032409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45976.563173032409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45976.563173032409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45976.563173032409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45976.563173032409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45976.563173032409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45976.563173032409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45976.563173032409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45976.563173032409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45976.563173032409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45976.563173032409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45976.563173032409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45976.563173032409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45976.563173032409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45976.563173032409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45976.563173032409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45976.563173032409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45976.563173032409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45976.563173032409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45976.563173032409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45976.563173032409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45976.563173032409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45976.563173032409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45976.563173032409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45976.563173032409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45976.563173032409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45976.563173032409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45976.563173032409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45976.563173032409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45976.563173032409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45976.563173032409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45976.563173032409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45976.563173032409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45976.563173032409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45976.563173032409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45976.563173032409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45976.563173032409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45976.563173032409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45976.563173032409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45976.563173032409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45976.563173032409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45976.563173032409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45976.563173032409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45976.563173032409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45976.563173032409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45976.563173032409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45976.563173032409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45976.563173032409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45976.563173032409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45976.563173032409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45976.563173032409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45976.563173032409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45976.563173032409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45976.563173032409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45976.563173032409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45976.563173032409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45976.563173032409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45976.563173032409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45976.563173032409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45976.563173032409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45976.563173032409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45976.563173032409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45976.563173032409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45976.563173032409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45976.563173032409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45976.563173032409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45976.563173032409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45976.563173032409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45976.563173032409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45976.563173032409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45976.563173032409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45976.563173032409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45976.563173032409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45976.563173032409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45976.563173032409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45976.563173032409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45976.563173032409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45976.563173032409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45976.563173032409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45976.563173032409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45976.563173032409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45976.563173032409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45976.563173032409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45976.563173032409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45976.563173032409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45976.563173032409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45976.563173032409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45976.563173032409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45976.563173032409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45976.563173032409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45976.563173032409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45976.563173032409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45976.563173032409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45976.563173032409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45976.563173032409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45976.563173032409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45976.563173032409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45976.563173032409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45976.563173032409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45976.563173032409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45976.563173032409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45976.563173032409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45976.563173032409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45976.563173032409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45976.563173032409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45976.563173032409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45976.563173032409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45976.563173032409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45976.563173032409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45976.563173032409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45976.563173032409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45976.563173032409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45976.563173032409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45976.563173032409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45976.563173032409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45976.563173032409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45976.563173032409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45976.563173032409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45976.563173032409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45976.563173032409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45976.563173032409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45976.563173032409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45976.563173032409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45976.563173032409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45976.563173032409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45976.563173032409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45976.563173032409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45976.563173032409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45976.563173032409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45976.563173032409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45976.563173032409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45976.563173032409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45976.563173032409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45976.563173032409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45976.563173032409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45976.563173032409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45976.563173032409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45976.563173032409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45976.563173032409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45976.563173032409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45976.563173032409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45976.563173032409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45976.563173032409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45976.563173032409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45976.563173032409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45976.563173032409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45976.563173032409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45976.563173032409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45976.563173032409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45976.563173032409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45976.563173032409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45976.563173032409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45976.563173032409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45976.563173032409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45976.563173032409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45976.563173032409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45976.563173032409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45976.563173032409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45976.563173032409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45976.563173032409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45976.563173032409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45976.563173032409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45976.563173032409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45976.563173032409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45976.563173032409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45976.563173032409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45976.563173032409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45976.563173032409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45976.563173032409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45976.563173032409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45976.563173032409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45976.563173032409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45976.563173032409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45976.563173032409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45976.563173032409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45976.563173032409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45976.563173032409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45976.563173032409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45976.563173032409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45976.563173032409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45976.563173032409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45976.563173032409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45976.563173032409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45976.563173032409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45976.563173032409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45976.563173032409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45976.563173032409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45976.563173032409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45976.563173032409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45976.563173032409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45976.563173032409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45976.563173032409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45976.563173032409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45976.563173032409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45976.563173032409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45976.563173032409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45976.563173032409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45976.563173032409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45976.563173032409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45976.563173032409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45976.563173032409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45976.563173032409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45976.563173032409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45976.563173032409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45976.563173032409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45976.563173032409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45976.563173032409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45976.563173032409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45976.563173032409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45976.563173032409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45976.563173032409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45976.563173032409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45976.563173032409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45976.563173032409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45976.563173032409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45976.563173032409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45976.563173032409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45976.563173032409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45976.563173032409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45976.563173032409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45976.563173032409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45976.563173032409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45976.563173032409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45976.563173032409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45976.563173032409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45976.563173032409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45976.563173032409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45976.563173032409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45976.563173032409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45976.563173032409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45976.563173032409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45976.563173032409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45976.563173032409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45976.563173032409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45976.563173032409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45976.563173032409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45976.563173032409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45976.563173032409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45976.563173032409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45976.563173032409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45976.563173032409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45976.563173032409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45976.563173032409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45976.563173032409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45976.563173032409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45976.563173032409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45976.563173032409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45976.563173032409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45976.563173032409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45976.563173032409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45976.563173032409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45976.563173032409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45976.563173032409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45976.563173032409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45976.563173032409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45976.563173032409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45976.563173032409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45976.563173032409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45976.563173032409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45976.563173032409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45976.563173032409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45976.563173032409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45976.563173032409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45976.563173032409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45976.563173032409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45976.563173032409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45976.563173032409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45976.563173032409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45976.563173032409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45976.563173032409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45976.563173032409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45976.563173032409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45976.563173032409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45976.563173032409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45976.563173032409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45976.563173032409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45976.563173032409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45976.563173032409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45976.563173032409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45976.563173032409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45976.563173032409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45976.563173032409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45976.563173032409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45976.563173032409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45976.563173032409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45976.563173032409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45976.563173032409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45976.563173032409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45976.563173032409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45976.563173032409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45976.563173032409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45976.563173032409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45976.563173032409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45976.563173032409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45976.563173032409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45976.563173032409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45976.563173032409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45976.563173032409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45976.563173032409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45976.563173032409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45976.563173032409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45976.563173032409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45976.563173032409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45976.563173032409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45976.563173032409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45976.563173032409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45976.563173032409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45976.563173032409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45976.563173032409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45976.563173032409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45976.563173032409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45976.563173032409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45976.563173032409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45976.563173032409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45976.563173032409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45976.563173032409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45976.563173032409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45976.563173032409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45976.563173032409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45976.563173032409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45976.563173032409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45976.563173032409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45976.563173032409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45976.563173032409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45976.563173032409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45976.563173032409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45976.563173032409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45976.563173032409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45976.563173032409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45976.563173032409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45976.563173032409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45976.563173032409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45976.563173032409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45976.563173032409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45976.563173032409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45976.563173032409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45976.563173032409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45976.563173032409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45976.563173032409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45976.563173032409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45976.563173032409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45976.563173032409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45976.563173032409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45976.563173032409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45976.563173032409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45976.563173032409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45976.563173032409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45976.563173032409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45976.563173032409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45976.563173032409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45976.563173032409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45976.563173032409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45976.563173032409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45976.563173032409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45976.563173032409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45976.563173032409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45976.563173032409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45976.563173032409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45976.563173032409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45976.563173032409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45976.563173032409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45976.563173032409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45976.563173032409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45976.563173032409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45976.563173032409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45976.563173032409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45976.563173032409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45976.563173032409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45976.563173032409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45976.563173032409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45976.563173032409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45976.563173032409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45976.563173032409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45976.563173032409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45976.563173032409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45976.563173032409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45976.563173032409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45976.563173032409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45976.563173032409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45976.563173032409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45976.563173032409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45976.563173032409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45976.563173032409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45976.563173032409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45976.563173032409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45976.563173032409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45976.563173032409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45976.563173032409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45976.563173032409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45976.563173032409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45976.563173032409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45976.563173032409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45976.563173032409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45976.563173032409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45976.563173032409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45976.563173032409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45976.563173032409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45976.563173032409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45976.563173032409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45976.563173032409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45976.563173032409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45976.563173032409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45976.563173032409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45976.563173032409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45976.563173032409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45976.563173032409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45976.563173032409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45976.563173032409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45976.563173032409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45976.563173032409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45976.563173032409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45976.563173032409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45976.563173032409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45976.563173032409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45976.563173032409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45976.563173032409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45976.563173032409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45976.563173032409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45976.563173032409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45976.563173032409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45976.563173032409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45976.563173032409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45976.563173032409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45976.563173032409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45976.563173032409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45976.563173032409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45976.563173032409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45976.563173032409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45976.563173032409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45976.563173032409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45976.563173032409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45976.563173032409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45976.563173032409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45976.563173032409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45976.563173032409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45976.563173032409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45976.563173032409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45976.563173032409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45976.563173032409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45976.563173032409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45976.563173032409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45976.563173032409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45976.563173032409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45976.563173032409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45976.563173032409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45976.563173032409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45976.563173032409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45976.563173032409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45976.563173032409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45976.563173032409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45976.563173032409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45976.563173032409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45976.563173032409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45976.563173032409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45976.563173032409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45976.563173032409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45976.563173032409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45976.563173032409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45976.563173032409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45976.563173032409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45976.563173032409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45976.563173032409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45976.563173032409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45976.563173032409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45976.563173032409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45976.563173032409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45976.563173032409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45976.563173032409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45976.563173032409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45976.563173032409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45976.563173032409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45976.563173032409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45976.563173032409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45976.563173032409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45976.563173032409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45976.563173032409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45976.563173032409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45976.563173032409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45976.563173032409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45976.563173032409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45976.563173032409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45976.563173032409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45976.563173032409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45976.563173032409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45976.563173032409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45976.563173032409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45976.563173032409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45976.563173032409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45976.563173032409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45976.563173032409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45976.563173032409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45976.563173032409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45976.563173032409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45976.563173032409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45976.563173032409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45976.563173032409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45976.563173032409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45976.563173032409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45976.563173032409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45976.563173032409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45976.563173032409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45976.563173032409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45976.563173032409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45976.563173032409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45976.563173032409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45976.563173032409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45976.563173032409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45976.563173032409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45976.563173032409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45976.563173032409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45976.563173032409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45976.563173032409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45976.563173032409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45976.563173032409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45976.563173032409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45976.563173032409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45976.563173032409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45976.563173032409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45976.563173032409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45976.563173032409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45976.563173032409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45976.563173032409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45976.563173032409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45976.563173032409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45976.563173032409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45976.563173032409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45976.563173032409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45976.563173032409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45976.563173032409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45976.563173032409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45976.563173032409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45976.563173032409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45976.563173032409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45976.563173032409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45976.563173032409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45976.563173032409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45976.563173032409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45976.563173032409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45976.563173032409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45976.563173032409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45976.563173032409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45976.563173032409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45976.563173032409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45976.563173032409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45976.563173032409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45976.563173032409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45976.563173032409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45976.563173032409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45976.563173032409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45976.563173032409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45976.563173032409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45976.563173032409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45976.563173032409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45976.563173032409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45976.563173032409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45976.563173032409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45976.563173032409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45976.563173032409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45976.563173032409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45976.563173032409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45976.563173032409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45976.563173032409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45976.563173032409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45976.563173032409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45976.563173032409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45976.563173032409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45976.563173032409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45976.563173032409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45976.563173032409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45976.563173032409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45976.563173032409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45976.563173032409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45976.563173032409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45976.563173032409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45976.563173032409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45976.563173032409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45976.563173032409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45976.563173032409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45976.563173032409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45976.563173032409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45976.563173032409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45976.563173032409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45976.563173032409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45976.563173032409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45976.563173032409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45976.563173032409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45976.563173032409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45976.563173032409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45976.563173032409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45976.563173032409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45976.563173032409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45976.563173032409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45976.563173032409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45976.563173032409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45976.563173032409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45976.563173032409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45976.563173032409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45976.563173032409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45976.563173032409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45976.563173032409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45976.563173032409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45976.563173032409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45976.563173032409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45976.563173032409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45976.563173032409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45976.563173032409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45976.563173032409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45976.563173032409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45976.563173032409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45976.563173032409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45976.563173032409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45976.563173032409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45976.563173032409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45976.563173032409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45976.563173032409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45976.563173032409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45976.563173032409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45976.563173032409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45976.563173032409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45976.563173032409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45976.563173032409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45976.563173032409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45976.563173032409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45976.563173032409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45976.563173032409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45976.563173032409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45976.563173032409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45976.563173032409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45976.563173032409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45976.563173032409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45976.563173032409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45976.563173032409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45976.563173032409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45976.563173032409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45976.563173032409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45976.563173032409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45976.563173032409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45976.563173032409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45976.563173032409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45976.563173032409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45976.563173032409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45976.563173032409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45976.563173032409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45976.563173032409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45976.563173032409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45976.563173032409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45976.563173032409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45976.563173032409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45976.563173032409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45976.563173032409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45976.563173032409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45976.563173032409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45976.563173032409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45976.563173032409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45976.563173032409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45976.563173032409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45976.563173032409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45976.563173032409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45976.563173032409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45976.563173032409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45976.563173032409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45976.563173032409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45976.563173032409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45976.563173032409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45976.563173032409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45976.563173032409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45976.563173032409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45976.563173032409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45976.563173032409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45976.563173032409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45976.563173032409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45976.563173032409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45976.563173032409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45976.563173032409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45976.563173032409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45976.563173032409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45976.563173032409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45976.563173032409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45976.563173032409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45976.563173032409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45976.563173032409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45976.563173032409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45976.563173032409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45976.563173032409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45976.563173032409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45976.563173032409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45976.563173032409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45976.563173032409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45976.563173032409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45976.563173032409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45976.563173032409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45976.563173032409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45976.563173032409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45976.563173032409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45976.563173032409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45976.563173032409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45976.563173032409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45976.563173032409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45976.563173032409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45976.563173032409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45976.563173032409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45976.563173032409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45976.563173032409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45976.563173032409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45976.563173032409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45976.563173032409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45976.563173032409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45976.563173032409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45976.563173032409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45976.563173032409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45976.563173032409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45976.563173032409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45976.563173032409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45976.563173032409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45976.563173032409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45976.563173032409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45976.563173032409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45976.563173032409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45976.563173032409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45976.563173032409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45976.563173032409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45976.563173032409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45976.563173032409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45976.563173032409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45976.563173032409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45976.563173032409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45976.563173032409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45976.563173032409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45976.563173032409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45976.563173032409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45976.563173032409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45976.563173032409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45976.563173032409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45976.563173032409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45976.563173032409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45976.563173032409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45976.563173032409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45976.563173032409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45976.563173032409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45976.563173032409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45976.563173032409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45976.563173032409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45976.563173032409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45976.563173032409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45976.563173032409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45976.563173032409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45976.563173032409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45976.563173032409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45976.563173032409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45976.563173032409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45976.563173032409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45976.563173032409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45976.563173032409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45976.563173032409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45976.563173032409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45976.563173032409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45976.563173032409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45976.563173032409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45976.563173032409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45976.563173032409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45976.563173032409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45976.563173032409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45976.563173032409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45976.563173032409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45976.563173032409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45976.563173032409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45976.563173032409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45976.563173032409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45976.563173032409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45976.563173032409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45976.563173032409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45976.563173032409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45976.563173032409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45976.563173032409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45976.563173032409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45976.563173032409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45976.563173032409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45976.563173032409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45976.563173032409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45976.563173032409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45976.563173032409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45976.563173032409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45976.563173032409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45976.563173032409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45976.563173032409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45976.563173032409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45976.563173032409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45976.563173032409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45976.563173032409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45976.563173032409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45976.563173032409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45976.563173032409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45976.563173032409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45976.563173032409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45976.563173032409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45976.563173032409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45976.563173032409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45976.563173032409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45976.563173032409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45976.563173032409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45976.563173032409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45976.563173032409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45976.563173032409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45976.563173032409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45976.563173032409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45976.563173032409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45976.563173032409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45976.563173032409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45976.563173032409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45976.563173032409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45976.563173032409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45976.563173032409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45976.563173032409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45976.563173032409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45976.563173032409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45976.563173032409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45976.563173032409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45976.563173032409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45976.563173032409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45976.563173032409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45976.563173032409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45976.563173032409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45976.563173032409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45976.563173032409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45976.563173032409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45976.563173032409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45976.563173032409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45976.563173032409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45976.563173032409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45976.563173032409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45976.563173032409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45976.563173032409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45976.563173032409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45976.563173032409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45976.563173032409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273.0824554398132</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30205</v>
      </c>
      <c r="E3" s="95" t="s">
        <v>39021</v>
      </c>
      <c r="F3" s="96"/>
      <c r="G3" s="97">
        <f ca="1">IFERROR(NOW()-F3,"")</f>
        <v>45976.563173032409</v>
      </c>
      <c r="H3" s="96">
        <v>45976.372384259259</v>
      </c>
      <c r="I3" s="135" t="str">
        <f>IFERROR(VLOOKUP(D3,DB!A:F,6,0),"")</f>
        <v>SCECO</v>
      </c>
      <c r="J3" s="135" t="str">
        <f>IFERROR(VLOOKUP(D3,DB!A:G,7,0),"")</f>
        <v>Dead</v>
      </c>
      <c r="K3" s="98" t="s">
        <v>39116</v>
      </c>
      <c r="L3" s="92" t="str">
        <f>IFERROR(VLOOKUP(D3,DB!A:I,9,0),"")</f>
        <v>Latis</v>
      </c>
    </row>
    <row r="4" spans="1:16" ht="28.5" customHeight="1">
      <c r="A4" s="135" t="s">
        <v>39117</v>
      </c>
      <c r="B4" s="135" t="str">
        <f>IFERROR(VLOOKUP(D4,DB!A:K,11,0),"")</f>
        <v>R4</v>
      </c>
      <c r="C4" s="94">
        <v>2</v>
      </c>
      <c r="D4" s="92" t="s">
        <v>39118</v>
      </c>
      <c r="E4" s="95" t="s">
        <v>39021</v>
      </c>
      <c r="F4" s="96">
        <v>45976.452013888891</v>
      </c>
      <c r="G4" s="97">
        <f ca="1">IFERROR(NOW()-F4,"")</f>
        <v>0.11115914351830725</v>
      </c>
      <c r="H4" s="96">
        <v>45976.444687499999</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3</v>
      </c>
      <c r="D5" s="92" t="s">
        <v>29169</v>
      </c>
      <c r="E5" s="95" t="s">
        <v>39104</v>
      </c>
      <c r="F5" s="96">
        <v>45976.480543981481</v>
      </c>
      <c r="G5" s="97">
        <f ca="1">IFERROR(NOW()-F5,"")</f>
        <v>8.2629050928517245E-2</v>
      </c>
      <c r="H5" s="96">
        <v>45976.46675925926</v>
      </c>
      <c r="I5" s="135" t="str">
        <f>IFERROR(VLOOKUP(D5,DB!A:F,6,0),"")</f>
        <v>Generator-SG</v>
      </c>
      <c r="J5" s="135" t="str">
        <f>IFERROR(VLOOKUP(D5,DB!A:G,7,0),"")</f>
        <v>Vandalized</v>
      </c>
      <c r="K5" s="98" t="s">
        <v>39121</v>
      </c>
      <c r="L5" s="92" t="str">
        <f>IFERROR(VLOOKUP(D5,DB!A:I,9,0),"")</f>
        <v>Latis</v>
      </c>
    </row>
    <row r="6" spans="1:16" ht="15" customHeight="1">
      <c r="A6" s="135"/>
      <c r="B6" s="135" t="str">
        <f>IFERROR(VLOOKUP(D6,DB!A:K,11,0),"")</f>
        <v/>
      </c>
      <c r="C6" s="94"/>
      <c r="D6" s="92"/>
      <c r="E6" s="95"/>
      <c r="F6" s="96"/>
      <c r="G6" s="97">
        <f ca="1">IFERROR(NOW()-F6,"")</f>
        <v>45976.563173032409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45976.563173032409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45976.563173032409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45976.563173032409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45976.563173032409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45976.563173032409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45976.563173032409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45976.563173032409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45976.563173032409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45976.563173032409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45976.563173032409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45976.563173032409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45976.563173032409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45976.563173032409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45976.563173032409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45976.563173032409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45976.563173032409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45976.563173032409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45976.563173032409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45976.563173032409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45976.563173032409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45976.563173032409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45976.563173032409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45976.563173032409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45976.563173032409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45976.563173032409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45976.563173032409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45976.563173032409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45976.563173032409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45976.563173032409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45976.563173032409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45976.563173032409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45976.563173032409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45976.563173032409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45976.563173032409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45976.563173032409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45976.563173032409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45976.563173032409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45976.563173032409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45976.563173032409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45976.563173032409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45976.563173032409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45976.563173032409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45976.563173032409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45976.563173032409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45976.563173032409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45976.563173032409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45976.563173032409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45976.563173032409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45976.563173032409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45976.563173032409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45976.563173032409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45976.563173032409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45976.563173032409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45976.563173032409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45976.563173032409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45976.563173032409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45976.563173032409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45976.563173032409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45976.563173032409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45976.563173032409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45976.563173032409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45976.563173032409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45976.563173032409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45976.563173032409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45976.563173032409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45976.563173032409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45976.563173032409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45976.563173032409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45976.563173032409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45976.563173032409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45976.563173032409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45976.563173032409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45976.563173032409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45976.563173032409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45976.563173032409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45976.563173032409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45976.563173032409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45976.563173032409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45976.563173032409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45976.563173032409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45976.563173032409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45976.563173032409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45976.563173032409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45976.563173032409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45976.563173032409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45976.563173032409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45976.563173032409</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84.731112847221084</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39104</v>
      </c>
      <c r="F3" s="38">
        <v>45926.188877314817</v>
      </c>
      <c r="G3" s="116">
        <f t="shared" ref="G3" ca="1" si="0">IFERROR(NOW()-F3,"")</f>
        <v>50.374295717592759</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39104</v>
      </c>
      <c r="F4" s="125">
        <v>45948.661111111112</v>
      </c>
      <c r="G4" s="126">
        <f t="shared" ref="G4" ca="1" si="1">IFERROR(NOW()-F4,"")</f>
        <v>27.90206192129699</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2</v>
      </c>
      <c r="D6" s="124" t="s">
        <v>33042</v>
      </c>
      <c r="E6" s="124" t="s">
        <v>39021</v>
      </c>
      <c r="F6" s="124"/>
      <c r="G6" s="126">
        <f t="shared" ref="G6:G47" ca="1" si="2">IFERROR(NOW()-F6,"")</f>
        <v>45976.563173032409</v>
      </c>
      <c r="H6" s="125">
        <v>45976.200335648151</v>
      </c>
      <c r="I6" s="124" t="str">
        <f>IFERROR(VLOOKUP(D6,DB!A:F,6,0),"")</f>
        <v>SCECO</v>
      </c>
      <c r="J6" s="124" t="str">
        <f>IFERROR(VLOOKUP(D6,DB!A:G,7,0),"")</f>
        <v>Dead</v>
      </c>
      <c r="K6" s="124" t="s">
        <v>39131</v>
      </c>
      <c r="L6" s="124" t="str">
        <f>IFERROR(VLOOKUP(D6,DB!A:I,9,0),"")</f>
        <v>Latis</v>
      </c>
    </row>
    <row r="7" spans="1:13">
      <c r="A7" s="124" t="s">
        <v>39132</v>
      </c>
      <c r="B7" s="124" t="str">
        <f>IFERROR(VLOOKUP(D7,DB!A:K,11,0),"")</f>
        <v>R5</v>
      </c>
      <c r="C7" s="124"/>
      <c r="D7" s="124" t="s">
        <v>33539</v>
      </c>
      <c r="E7" s="124" t="s">
        <v>39104</v>
      </c>
      <c r="F7" s="124"/>
      <c r="G7" s="126">
        <f t="shared" ca="1" si="2"/>
        <v>45976.563173032409</v>
      </c>
      <c r="H7" s="125">
        <v>45976.204270833332</v>
      </c>
      <c r="I7" s="124" t="str">
        <f>IFERROR(VLOOKUP(D7,DB!A:F,6,0),"")</f>
        <v>SCECO</v>
      </c>
      <c r="J7" s="124" t="str">
        <f>IFERROR(VLOOKUP(D7,DB!A:G,7,0),"")</f>
        <v>No BB Design</v>
      </c>
      <c r="K7" s="124" t="s">
        <v>39133</v>
      </c>
      <c r="L7" s="124" t="str">
        <f>IFERROR(VLOOKUP(D7,DB!A:I,9,0),"")</f>
        <v>Latis</v>
      </c>
    </row>
    <row r="8" spans="1:13">
      <c r="A8" s="124"/>
      <c r="B8" s="124" t="str">
        <f>IFERROR(VLOOKUP(D8,DB!A:K,11,0),"")</f>
        <v/>
      </c>
      <c r="C8" s="124"/>
      <c r="D8" s="156"/>
      <c r="E8" s="124"/>
      <c r="F8" s="124"/>
      <c r="G8" s="126">
        <f t="shared" ca="1" si="2"/>
        <v>45976.563173032409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45976.563173032409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45976.563173032409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45976.563173032409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45976.563173032409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45976.563173032409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45976.563173032409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45976.563173032409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45976.563173032409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45976.563173032409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45976.563173032409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45976.563173032409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45976.563173032409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45976.563173032409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45976.563173032409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45976.563173032409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45976.563173032409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45976.563173032409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45976.563173032409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45976.563173032409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45976.563173032409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45976.563173032409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45976.563173032409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45976.563173032409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45976.563173032409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45976.563173032409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45976.563173032409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45976.563173032409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45976.563173032409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45976.563173032409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45976.563173032409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45976.563173032409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45976.563173032409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45976.563173032409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45976.563173032409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45976.563173032409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45976.563173032409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45976.563173032409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45976.563173032409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45976.563173032409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45976.563173032409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45976.563173032409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45976.563173032409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45976.563173032409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45976.563173032409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45976.563173032409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45976.563173032409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45976.563173032409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45976.563173032409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45976.563173032409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45976.563173032409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45976.563173032409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45976.563173032409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45976.563173032409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45976.563173032409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45976.563173032409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45976.563173032409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45976.563173032409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45976.563173032409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45976.563173032409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45976.563173032409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45976.563173032409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45976.563173032409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45976.563173032409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45976.563173032409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45976.563173032409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45976.563173032409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45976.563173032409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45976.563173032409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45976.563173032409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45976.563173032409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45976.563173032409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45976.563173032409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45976.563173032409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45976.563173032409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45976.563173032409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45976.563173032409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45976.563173032409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45976.563173032409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45976.563173032409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45976.563173032409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45976.563173032409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45976.563173032409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45976.563173032409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45976.563173032409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45976.563173032409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45976.563173032409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45976.563173032409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45976.563173032409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45976.563173032409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45976.563173032409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45976.563173032409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45976.563173032409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45976.563173032409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45976.563173032409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45976.563173032409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45976.563173032409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45976.563173032409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45976.563173032409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45976.563173032409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45976.563173032409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45976.563173032409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45976.563173032409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45976.563173032409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45976.563173032409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45976.563173032409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45976.563173032409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45976.563173032409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45976.563173032409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45976.563173032409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45976.563173032409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45976.563173032409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45976.563173032409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45976.563173032409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45976.563173032409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45976.563173032409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45976.563173032409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45976.563173032409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45976.563173032409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45976.563173032409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45976.563173032409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45976.563173032409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45976.563173032409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45976.563173032409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45976.563173032409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45976.563173032409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45976.563173032409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45976.563173032409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45976.563173032409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45976.563173032409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45976.563173032409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45976.563173032409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45976.563173032409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45976.563173032409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45976.563173032409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45976.563173032409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45976.563173032409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45976.563173032409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45976.563173032409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45976.563173032409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45976.563173032409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45976.563173032409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45976.563173032409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45976.563173032409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45976.563173032409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45976.563173032409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45976.563173032409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45976.563173032409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45976.563173032409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45976.563173032409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45976.563173032409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45976.563173032409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45976.563173032409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45976.563173032409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45976.563173032409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45976.563173032409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45976.563173032409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45976.563173032409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45976.563173032409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45976.563173032409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45976.563173032409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45976.563173032409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45976.563173032409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45976.563173032409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45976.563173032409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45976.563173032409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45976.563173032409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45976.563173032409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45976.563173032409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45976.563173032409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45976.563173032409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45976.563173032409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45976.563173032409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45976.563173032409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45976.563173032409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45976.563173032409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45976.563173032409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45976.563173032409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45976.563173032409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45976.563173032409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45976.563173032409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45976.563173032409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45976.563173032409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45976.563173032409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45976.563173032409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45976.563173032409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45976.563173032409</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45976.563173032409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45976.563173032409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45976.563173032409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45976.563173032409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45976.563173032409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45976.563173032409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45976.563173032409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45976.563173032409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45976.563173032409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45976.563173032409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45976.563173032409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45976.563173032409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45976.563173032409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45976.563173032409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45976.563173032409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45976.563173032409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45976.563173032409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45976.563173032409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45976.563173032409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45976.563173032409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45976.563173032409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45976.563173032409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45976.563173032409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45976.563173032409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45976.563173032409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45976.563173032409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45976.563173032409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45976.563173032409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45976.563173032409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45976.563173032409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45976.563173032409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45976.563173032409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45976.563173032409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45976.563173032409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45976.563173032409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45976.563173032409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45976.563173032409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45976.563173032409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45976.563173032409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45976.563173032409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45976.563173032409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45976.563173032409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45976.563173032409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45976.563173032409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45976.563173032409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45976.563173032409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45976.563173032409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45976.563173032409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45976.563173032409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45976.563173032409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45976.563173032409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45976.563173032409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45976.563173032409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45976.563173032409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45976.563173032409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45976.563173032409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45976.563173032409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45976.563173032409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45976.563173032409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45976.563173032409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45976.563173032409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45976.563173032409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45976.563173032409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45976.563173032409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45976.563173032409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45976.563173032409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45976.563173032409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45976.563173032409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45976.563173032409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45976.563173032409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45976.563173032409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45976.563173032409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45976.563173032409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45976.563173032409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45976.563173032409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45976.563173032409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45976.563173032409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45976.563173032409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45976.563173032409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45976.563173032409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45976.563173032409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45976.563173032409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45976.563173032409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45976.563173032409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45976.563173032409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45976.563173032409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45976.563173032409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45976.563173032409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45976.563173032409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45976.563173032409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45976.563173032409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45976.563173032409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45976.563173032409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45976.563173032409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45976.563173032409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45976.563173032409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45976.563173032409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45976.563173032409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45976.563173032409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45976.563173032409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45976.563173032409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45976.563173032409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45976.563173032409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45976.563173032409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45976.563173032409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45976.563173032409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45976.563173032409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45976.563173032409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45976.563173032409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45976.563173032409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45976.563173032409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45976.563173032409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45976.563173032409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45976.563173032409</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